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試算シート" sheetId="1" r:id="rId4"/>
    <sheet state="visible" name="ケース1-4" sheetId="2" r:id="rId5"/>
  </sheets>
  <definedNames/>
  <calcPr/>
  <extLst>
    <ext uri="GoogleSheetsCustomDataVersion2">
      <go:sheetsCustomData xmlns:go="http://customooxmlschemas.google.com/" r:id="rId6" roundtripDataChecksum="wYTmbhzVQYQ6j8WMbvkw+/LjJgSyNZPwEtYyK5h1hik="/>
    </ext>
  </extLst>
</workbook>
</file>

<file path=xl/sharedStrings.xml><?xml version="1.0" encoding="utf-8"?>
<sst xmlns="http://schemas.openxmlformats.org/spreadsheetml/2006/main" count="406" uniqueCount="91">
  <si>
    <t>費用比較</t>
  </si>
  <si>
    <t>黄色のセルに入力すると表に反映されます</t>
  </si>
  <si>
    <t>買い替え時期</t>
  </si>
  <si>
    <t>7.2年</t>
  </si>
  <si>
    <t>一般社団法人日本自動車工業会</t>
  </si>
  <si>
    <t>https://www.jama.or.jp/release/news_release/2024/2505/</t>
  </si>
  <si>
    <t>平均購入価格</t>
  </si>
  <si>
    <t>消費者物価指数</t>
  </si>
  <si>
    <t>総務省</t>
  </si>
  <si>
    <t>https://www.stat.go.jp/data/cpi/sokuhou/nendo/index-z.html</t>
  </si>
  <si>
    <t>自動車税</t>
  </si>
  <si>
    <t>三菱UFJニコス</t>
  </si>
  <si>
    <t>https://www.cr.mufg.jp/mycard/beginner/24011/index.html</t>
  </si>
  <si>
    <t>自動車重量税</t>
  </si>
  <si>
    <t>同様</t>
  </si>
  <si>
    <t>保険</t>
  </si>
  <si>
    <t>車検</t>
  </si>
  <si>
    <t>メンテナンス</t>
  </si>
  <si>
    <t>駐車場</t>
  </si>
  <si>
    <t>ガソリン</t>
  </si>
  <si>
    <t>円/km/年</t>
  </si>
  <si>
    <t>10000kmで121000円/年→12.1円/km/年</t>
  </si>
  <si>
    <t>月に行く回数</t>
  </si>
  <si>
    <t>回</t>
  </si>
  <si>
    <t>ゴルフ場への距離</t>
  </si>
  <si>
    <t>km</t>
  </si>
  <si>
    <t>年間走行距離</t>
  </si>
  <si>
    <t>高速代</t>
  </si>
  <si>
    <t>円/片道</t>
  </si>
  <si>
    <t>一般プレーフィー</t>
  </si>
  <si>
    <t>円/回</t>
  </si>
  <si>
    <t>東京相武カントリークラブ</t>
  </si>
  <si>
    <t>会員プレーフィー</t>
  </si>
  <si>
    <t>立川国際カントリー倶楽部</t>
  </si>
  <si>
    <t>会員権</t>
  </si>
  <si>
    <t>円</t>
  </si>
  <si>
    <t>名変料</t>
  </si>
  <si>
    <t>預託金</t>
  </si>
  <si>
    <t>年会費</t>
  </si>
  <si>
    <t>円/年</t>
  </si>
  <si>
    <t>ロッカー代</t>
  </si>
  <si>
    <t>手数料</t>
  </si>
  <si>
    <t>電車</t>
  </si>
  <si>
    <t>車</t>
  </si>
  <si>
    <t>購入費</t>
  </si>
  <si>
    <t>新車購入3年</t>
  </si>
  <si>
    <t>プレーフィー</t>
  </si>
  <si>
    <t>年間合計</t>
  </si>
  <si>
    <t>累計</t>
  </si>
  <si>
    <t>月あたり平均</t>
  </si>
  <si>
    <t>会員権+電車</t>
  </si>
  <si>
    <t>書換料</t>
  </si>
  <si>
    <t>累計差額</t>
  </si>
  <si>
    <t>各種エビデンス</t>
  </si>
  <si>
    <t>264万円</t>
  </si>
  <si>
    <t>結果サマリー</t>
  </si>
  <si>
    <t>総額</t>
  </si>
  <si>
    <t>1月あたり平均</t>
  </si>
  <si>
    <t>5年</t>
  </si>
  <si>
    <t>10年</t>
  </si>
  <si>
    <t>15年</t>
  </si>
  <si>
    <t>20年</t>
  </si>
  <si>
    <t>Case1: 中野</t>
  </si>
  <si>
    <t>差分</t>
  </si>
  <si>
    <t>Case2: 錦糸町</t>
  </si>
  <si>
    <t>Case3: 成増</t>
  </si>
  <si>
    <t>Case4: 北千住</t>
  </si>
  <si>
    <t>全てで4年目以降Payできている。初年度Payも2件。</t>
  </si>
  <si>
    <t>自動車を普通車から小型車に変えると、購入価格だけでなく税金も安くなるので逆転の可能性あり。中古車も大きなポーションを締める自動車購入価格を抑えることができる。</t>
  </si>
  <si>
    <t>また、自宅に無料の駐車場がある場合は年間12万円抑えることができる。</t>
  </si>
  <si>
    <t>5-9百万円</t>
  </si>
  <si>
    <t>9-14百万円</t>
  </si>
  <si>
    <t>11-17百万円の金銭的メリットがある。</t>
  </si>
  <si>
    <t>→差は拡がっていく。仮に車のグレードを下げても会員権の方が得。</t>
  </si>
  <si>
    <t>→仮に10年に1回の購入にしても、会員権の方が得。</t>
  </si>
  <si>
    <t>1-6万円/月の差分</t>
  </si>
  <si>
    <t>4-7万円/月の差分</t>
  </si>
  <si>
    <t>5-8万円/月の差分</t>
  </si>
  <si>
    <t>Case2: 墨田</t>
  </si>
  <si>
    <t>ムーンレイク市原</t>
  </si>
  <si>
    <t>姉ヶ崎カントリー倶楽部</t>
  </si>
  <si>
    <t>https://www.chibagolf-kai.com/detail/anegasaki.html</t>
  </si>
  <si>
    <t>姉ヶ崎駅</t>
  </si>
  <si>
    <t>Case3: 板橋</t>
  </si>
  <si>
    <t>玉川カントリークラブ</t>
  </si>
  <si>
    <t>高坂ゴルフクラブ</t>
  </si>
  <si>
    <t>仮置き</t>
  </si>
  <si>
    <t>高坂駅</t>
  </si>
  <si>
    <t>取手桜が丘ゴルフクラブ</t>
  </si>
  <si>
    <t>金乃台カントリークラブ</t>
  </si>
  <si>
    <t>牛久駅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</si>
</sst>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7.0"/>
      <color theme="1"/>
      <name val="Arial"/>
    </font>
    <font>
      <sz val="10.0"/>
      <color theme="1"/>
      <name val="Arial"/>
    </font>
    <font>
      <color theme="1"/>
      <name val="Arial"/>
    </font>
    <font>
      <sz val="11.0"/>
      <color rgb="FF1A1A1A"/>
      <name val="&quot;ヒラギノ角ゴ Pro&quot;"/>
    </font>
    <font>
      <color theme="1"/>
      <name val="Arial"/>
      <scheme val="minor"/>
    </font>
    <font>
      <u/>
      <color rgb="FF0000FF"/>
    </font>
    <font>
      <sz val="11.0"/>
      <color theme="1"/>
      <name val="Arial"/>
    </font>
    <font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00FFFF"/>
        <bgColor rgb="FF00FFFF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3" numFmtId="0" xfId="0" applyFont="1"/>
    <xf borderId="0" fillId="0" fontId="5" numFmtId="0" xfId="0" applyFont="1"/>
    <xf borderId="0" fillId="0" fontId="6" numFmtId="0" xfId="0" applyFont="1"/>
    <xf borderId="0" fillId="2" fontId="3" numFmtId="3" xfId="0" applyFill="1" applyFont="1" applyNumberFormat="1"/>
    <xf borderId="0" fillId="2" fontId="2" numFmtId="10" xfId="0" applyFont="1" applyNumberFormat="1"/>
    <xf borderId="0" fillId="2" fontId="2" numFmtId="0" xfId="0" applyFont="1"/>
    <xf borderId="1" fillId="0" fontId="3" numFmtId="0" xfId="0" applyBorder="1" applyFont="1"/>
    <xf borderId="2" fillId="0" fontId="2" numFmtId="0" xfId="0" applyBorder="1" applyFont="1"/>
    <xf borderId="2" fillId="0" fontId="3" numFmtId="0" xfId="0" applyBorder="1" applyFont="1"/>
    <xf borderId="3" fillId="0" fontId="3" numFmtId="0" xfId="0" applyBorder="1" applyFont="1"/>
    <xf borderId="1" fillId="0" fontId="2" numFmtId="0" xfId="0" applyBorder="1" applyFont="1"/>
    <xf borderId="4" fillId="0" fontId="3" numFmtId="0" xfId="0" applyBorder="1" applyFont="1"/>
    <xf borderId="3" fillId="0" fontId="3" numFmtId="3" xfId="0" applyBorder="1" applyFont="1" applyNumberFormat="1"/>
    <xf borderId="5" fillId="0" fontId="3" numFmtId="0" xfId="0" applyBorder="1" applyFont="1"/>
    <xf borderId="6" fillId="0" fontId="2" numFmtId="0" xfId="0" applyBorder="1" applyFont="1"/>
    <xf borderId="7" fillId="0" fontId="3" numFmtId="0" xfId="0" applyBorder="1" applyFont="1"/>
    <xf borderId="3" fillId="0" fontId="3" numFmtId="3" xfId="0" applyAlignment="1" applyBorder="1" applyFont="1" applyNumberFormat="1">
      <alignment readingOrder="0"/>
    </xf>
    <xf borderId="8" fillId="0" fontId="3" numFmtId="0" xfId="0" applyBorder="1" applyFont="1"/>
    <xf borderId="8" fillId="0" fontId="2" numFmtId="0" xfId="0" applyBorder="1" applyFont="1"/>
    <xf borderId="9" fillId="0" fontId="3" numFmtId="0" xfId="0" applyBorder="1" applyFont="1"/>
    <xf borderId="5" fillId="0" fontId="2" numFmtId="0" xfId="0" applyBorder="1" applyFont="1"/>
    <xf borderId="10" fillId="0" fontId="3" numFmtId="0" xfId="0" applyBorder="1" applyFont="1"/>
    <xf borderId="7" fillId="0" fontId="4" numFmtId="0" xfId="0" applyBorder="1" applyFont="1"/>
    <xf borderId="6" fillId="0" fontId="3" numFmtId="0" xfId="0" applyBorder="1" applyFont="1"/>
    <xf borderId="11" fillId="0" fontId="2" numFmtId="0" xfId="0" applyBorder="1" applyFont="1"/>
    <xf borderId="11" fillId="0" fontId="3" numFmtId="0" xfId="0" applyBorder="1" applyFont="1"/>
    <xf borderId="0" fillId="0" fontId="2" numFmtId="10" xfId="0" applyFont="1" applyNumberFormat="1"/>
    <xf borderId="12" fillId="0" fontId="3" numFmtId="0" xfId="0" applyBorder="1" applyFont="1"/>
    <xf borderId="13" fillId="0" fontId="3" numFmtId="0" xfId="0" applyBorder="1" applyFont="1"/>
    <xf borderId="5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7" numFmtId="0" xfId="0" applyBorder="1" applyFont="1"/>
    <xf borderId="14" fillId="0" fontId="3" numFmtId="0" xfId="0" applyBorder="1" applyFont="1"/>
    <xf borderId="3" fillId="3" fontId="3" numFmtId="3" xfId="0" applyBorder="1" applyFill="1" applyFont="1" applyNumberFormat="1"/>
    <xf borderId="3" fillId="4" fontId="3" numFmtId="3" xfId="0" applyBorder="1" applyFill="1" applyFont="1" applyNumberFormat="1"/>
    <xf borderId="3" fillId="2" fontId="3" numFmtId="3" xfId="0" applyBorder="1" applyFont="1" applyNumberFormat="1"/>
    <xf borderId="15" fillId="0" fontId="2" numFmtId="0" xfId="0" applyBorder="1" applyFont="1"/>
    <xf borderId="15" fillId="0" fontId="3" numFmtId="0" xfId="0" applyBorder="1" applyFont="1"/>
    <xf borderId="0" fillId="0" fontId="7" numFmtId="0" xfId="0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ama.or.jp/release/news_release/2024/2505/" TargetMode="External"/><Relationship Id="rId2" Type="http://schemas.openxmlformats.org/officeDocument/2006/relationships/hyperlink" Target="https://www.jama.or.jp/release/news_release/2024/2505/" TargetMode="External"/><Relationship Id="rId3" Type="http://schemas.openxmlformats.org/officeDocument/2006/relationships/hyperlink" Target="https://www.stat.go.jp/data/cpi/sokuhou/nendo/index-z.html" TargetMode="External"/><Relationship Id="rId4" Type="http://schemas.openxmlformats.org/officeDocument/2006/relationships/hyperlink" Target="https://www.cr.mufg.jp/mycard/beginner/24011/index.html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ama.or.jp/release/news_release/2024/2505/" TargetMode="External"/><Relationship Id="rId2" Type="http://schemas.openxmlformats.org/officeDocument/2006/relationships/hyperlink" Target="https://www.jama.or.jp/release/news_release/2024/2505/" TargetMode="External"/><Relationship Id="rId3" Type="http://schemas.openxmlformats.org/officeDocument/2006/relationships/hyperlink" Target="https://www.stat.go.jp/data/cpi/sokuhou/nendo/index-z.html" TargetMode="External"/><Relationship Id="rId4" Type="http://schemas.openxmlformats.org/officeDocument/2006/relationships/hyperlink" Target="https://www.cr.mufg.jp/mycard/beginner/24011/index.html" TargetMode="External"/><Relationship Id="rId5" Type="http://schemas.openxmlformats.org/officeDocument/2006/relationships/hyperlink" Target="https://www.chibagolf-kai.com/detail/anegasaki.html" TargetMode="External"/><Relationship Id="rId6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6" max="25" width="10.63"/>
    <col customWidth="1" min="26" max="37" width="8.88"/>
  </cols>
  <sheetData>
    <row r="1">
      <c r="A1" s="1"/>
      <c r="D1" s="2"/>
    </row>
    <row r="2">
      <c r="A2" s="3" t="s">
        <v>0</v>
      </c>
      <c r="B2" s="4" t="s">
        <v>1</v>
      </c>
      <c r="D2" s="2"/>
      <c r="E2" s="5"/>
    </row>
    <row r="3">
      <c r="C3" s="6"/>
      <c r="D3" s="2"/>
      <c r="E3" s="5"/>
      <c r="F3" s="7"/>
    </row>
    <row r="4">
      <c r="C4" s="6" t="s">
        <v>2</v>
      </c>
      <c r="D4" s="2" t="s">
        <v>3</v>
      </c>
      <c r="E4" s="5" t="s">
        <v>4</v>
      </c>
      <c r="F4" s="8" t="s">
        <v>5</v>
      </c>
    </row>
    <row r="5">
      <c r="C5" s="6" t="s">
        <v>6</v>
      </c>
      <c r="D5" s="9">
        <f>2640000*(1+D6)</f>
        <v>2719200</v>
      </c>
      <c r="E5" s="5" t="s">
        <v>4</v>
      </c>
      <c r="F5" s="8" t="s">
        <v>5</v>
      </c>
    </row>
    <row r="6">
      <c r="C6" s="6" t="s">
        <v>7</v>
      </c>
      <c r="D6" s="10">
        <v>0.03</v>
      </c>
      <c r="E6" s="6" t="s">
        <v>8</v>
      </c>
      <c r="F6" s="8" t="s">
        <v>9</v>
      </c>
    </row>
    <row r="7">
      <c r="C7" s="6" t="s">
        <v>10</v>
      </c>
      <c r="D7" s="11">
        <v>43500.0</v>
      </c>
      <c r="E7" s="6" t="s">
        <v>11</v>
      </c>
      <c r="F7" s="8" t="s">
        <v>12</v>
      </c>
    </row>
    <row r="8">
      <c r="C8" s="6" t="s">
        <v>13</v>
      </c>
      <c r="D8" s="11">
        <v>16400.0</v>
      </c>
      <c r="E8" s="6" t="s">
        <v>14</v>
      </c>
      <c r="F8" s="6" t="s">
        <v>14</v>
      </c>
    </row>
    <row r="9">
      <c r="C9" s="6" t="s">
        <v>15</v>
      </c>
      <c r="D9" s="11">
        <v>11500.0</v>
      </c>
      <c r="E9" s="6" t="s">
        <v>14</v>
      </c>
      <c r="F9" s="6" t="s">
        <v>14</v>
      </c>
    </row>
    <row r="10">
      <c r="C10" s="6" t="s">
        <v>16</v>
      </c>
      <c r="D10" s="11">
        <v>125000.0</v>
      </c>
      <c r="E10" s="6" t="s">
        <v>14</v>
      </c>
      <c r="F10" s="6" t="s">
        <v>14</v>
      </c>
    </row>
    <row r="11">
      <c r="C11" s="6" t="s">
        <v>17</v>
      </c>
      <c r="D11" s="11">
        <v>55000.0</v>
      </c>
      <c r="E11" s="6" t="s">
        <v>14</v>
      </c>
      <c r="F11" s="6" t="s">
        <v>14</v>
      </c>
    </row>
    <row r="12">
      <c r="C12" s="6" t="s">
        <v>18</v>
      </c>
      <c r="D12" s="11">
        <v>120000.0</v>
      </c>
      <c r="E12" s="6" t="s">
        <v>14</v>
      </c>
      <c r="F12" s="6" t="s">
        <v>14</v>
      </c>
    </row>
    <row r="13">
      <c r="C13" s="6" t="s">
        <v>19</v>
      </c>
      <c r="D13" s="11">
        <f>12.1</f>
        <v>12.1</v>
      </c>
      <c r="E13" s="6" t="s">
        <v>20</v>
      </c>
      <c r="F13" s="6" t="s">
        <v>14</v>
      </c>
      <c r="G13" s="6" t="s">
        <v>21</v>
      </c>
    </row>
    <row r="14">
      <c r="B14" s="6"/>
      <c r="C14" s="6"/>
      <c r="D14" s="2"/>
      <c r="E14" s="6"/>
    </row>
    <row r="15">
      <c r="B15" s="6"/>
      <c r="C15" s="6"/>
      <c r="D15" s="6"/>
      <c r="E15" s="6"/>
    </row>
    <row r="16">
      <c r="B16" s="6"/>
      <c r="C16" s="6" t="s">
        <v>22</v>
      </c>
      <c r="D16" s="11">
        <v>2.0</v>
      </c>
      <c r="E16" s="6" t="s">
        <v>23</v>
      </c>
    </row>
    <row r="17">
      <c r="C17" s="6" t="s">
        <v>24</v>
      </c>
      <c r="D17" s="11">
        <v>48.3</v>
      </c>
      <c r="E17" s="6" t="s">
        <v>25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>
      <c r="C18" s="6" t="s">
        <v>26</v>
      </c>
      <c r="D18" s="2">
        <f>(D17*2)*D16*12</f>
        <v>2318.4</v>
      </c>
      <c r="E18" s="6" t="s">
        <v>25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>
      <c r="C19" s="6" t="s">
        <v>27</v>
      </c>
      <c r="D19" s="11">
        <v>930.0</v>
      </c>
      <c r="E19" s="6" t="s">
        <v>28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>
      <c r="C20" s="6" t="s">
        <v>29</v>
      </c>
      <c r="D20" s="11">
        <v>22000.0</v>
      </c>
      <c r="E20" s="6" t="s">
        <v>30</v>
      </c>
      <c r="F20" s="6" t="s">
        <v>31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>
      <c r="C21" s="6" t="s">
        <v>32</v>
      </c>
      <c r="D21" s="11">
        <v>10000.0</v>
      </c>
      <c r="E21" s="6" t="s">
        <v>30</v>
      </c>
      <c r="F21" s="6" t="s">
        <v>33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>
      <c r="C22" s="6" t="s">
        <v>34</v>
      </c>
      <c r="D22" s="11">
        <v>2500000.0</v>
      </c>
      <c r="E22" s="6" t="s">
        <v>35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>
      <c r="C23" s="6" t="s">
        <v>36</v>
      </c>
      <c r="D23" s="11">
        <v>770000.0</v>
      </c>
      <c r="E23" s="6" t="s">
        <v>35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>
      <c r="C24" s="6" t="s">
        <v>37</v>
      </c>
      <c r="D24" s="11">
        <v>700000.0</v>
      </c>
      <c r="E24" s="6" t="s">
        <v>35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>
      <c r="C25" s="6" t="s">
        <v>38</v>
      </c>
      <c r="D25" s="11">
        <v>55000.0</v>
      </c>
      <c r="E25" s="6" t="s">
        <v>39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>
      <c r="C26" s="6" t="s">
        <v>40</v>
      </c>
      <c r="D26" s="11">
        <v>22000.0</v>
      </c>
      <c r="E26" s="6" t="s">
        <v>39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>
      <c r="C27" s="6" t="s">
        <v>41</v>
      </c>
      <c r="D27" s="11">
        <v>55000.0</v>
      </c>
      <c r="E27" s="6" t="s">
        <v>35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>
      <c r="C28" s="6" t="s">
        <v>42</v>
      </c>
      <c r="D28" s="11">
        <v>420.0</v>
      </c>
      <c r="E28" s="6" t="s">
        <v>28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>
      <c r="C29" s="6"/>
      <c r="D29" s="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>
      <c r="C30" s="12"/>
      <c r="D30" s="13"/>
      <c r="E30" s="14"/>
      <c r="F30" s="15">
        <v>1.0</v>
      </c>
      <c r="G30" s="15">
        <v>2.0</v>
      </c>
      <c r="H30" s="15">
        <v>3.0</v>
      </c>
      <c r="I30" s="15">
        <v>4.0</v>
      </c>
      <c r="J30" s="15">
        <v>5.0</v>
      </c>
      <c r="K30" s="15">
        <v>6.0</v>
      </c>
      <c r="L30" s="15">
        <v>7.0</v>
      </c>
      <c r="M30" s="15">
        <v>8.0</v>
      </c>
      <c r="N30" s="15">
        <v>9.0</v>
      </c>
      <c r="O30" s="15">
        <v>10.0</v>
      </c>
      <c r="P30" s="15">
        <v>11.0</v>
      </c>
      <c r="Q30" s="15">
        <v>12.0</v>
      </c>
      <c r="R30" s="15">
        <v>13.0</v>
      </c>
      <c r="S30" s="15">
        <v>14.0</v>
      </c>
      <c r="T30" s="15">
        <v>15.0</v>
      </c>
      <c r="U30" s="15">
        <v>16.0</v>
      </c>
      <c r="V30" s="15">
        <v>17.0</v>
      </c>
      <c r="W30" s="15">
        <v>18.0</v>
      </c>
      <c r="X30" s="15">
        <v>19.0</v>
      </c>
      <c r="Y30" s="15">
        <v>20.0</v>
      </c>
    </row>
    <row r="31">
      <c r="C31" s="12" t="s">
        <v>43</v>
      </c>
      <c r="D31" s="16" t="s">
        <v>44</v>
      </c>
      <c r="E31" s="17"/>
      <c r="F31" s="18">
        <f>D5</f>
        <v>2719200</v>
      </c>
      <c r="G31" s="18"/>
      <c r="H31" s="18"/>
      <c r="I31" s="18"/>
      <c r="J31" s="18"/>
      <c r="K31" s="18"/>
      <c r="L31" s="18"/>
      <c r="M31" s="18">
        <f>F31</f>
        <v>2719200</v>
      </c>
      <c r="N31" s="18"/>
      <c r="O31" s="18"/>
      <c r="P31" s="18"/>
      <c r="Q31" s="18"/>
      <c r="R31" s="18"/>
      <c r="S31" s="18"/>
      <c r="T31" s="18">
        <f>F31</f>
        <v>2719200</v>
      </c>
      <c r="U31" s="18"/>
      <c r="V31" s="18"/>
      <c r="W31" s="18"/>
      <c r="X31" s="18"/>
      <c r="Y31" s="18"/>
    </row>
    <row r="32">
      <c r="C32" s="19"/>
      <c r="D32" s="20" t="s">
        <v>10</v>
      </c>
      <c r="E32" s="21"/>
      <c r="F32" s="18">
        <f t="shared" ref="F32:F34" si="2">D7</f>
        <v>43500</v>
      </c>
      <c r="G32" s="18">
        <f t="shared" ref="G32:Y32" si="1">F32</f>
        <v>43500</v>
      </c>
      <c r="H32" s="18">
        <f t="shared" si="1"/>
        <v>43500</v>
      </c>
      <c r="I32" s="18">
        <f t="shared" si="1"/>
        <v>43500</v>
      </c>
      <c r="J32" s="18">
        <f t="shared" si="1"/>
        <v>43500</v>
      </c>
      <c r="K32" s="18">
        <f t="shared" si="1"/>
        <v>43500</v>
      </c>
      <c r="L32" s="18">
        <f t="shared" si="1"/>
        <v>43500</v>
      </c>
      <c r="M32" s="18">
        <f t="shared" si="1"/>
        <v>43500</v>
      </c>
      <c r="N32" s="18">
        <f t="shared" si="1"/>
        <v>43500</v>
      </c>
      <c r="O32" s="18">
        <f t="shared" si="1"/>
        <v>43500</v>
      </c>
      <c r="P32" s="18">
        <f t="shared" si="1"/>
        <v>43500</v>
      </c>
      <c r="Q32" s="18">
        <f t="shared" si="1"/>
        <v>43500</v>
      </c>
      <c r="R32" s="18">
        <f t="shared" si="1"/>
        <v>43500</v>
      </c>
      <c r="S32" s="18">
        <f t="shared" si="1"/>
        <v>43500</v>
      </c>
      <c r="T32" s="18">
        <f t="shared" si="1"/>
        <v>43500</v>
      </c>
      <c r="U32" s="18">
        <f t="shared" si="1"/>
        <v>43500</v>
      </c>
      <c r="V32" s="18">
        <f t="shared" si="1"/>
        <v>43500</v>
      </c>
      <c r="W32" s="18">
        <f t="shared" si="1"/>
        <v>43500</v>
      </c>
      <c r="X32" s="18">
        <f t="shared" si="1"/>
        <v>43500</v>
      </c>
      <c r="Y32" s="18">
        <f t="shared" si="1"/>
        <v>43500</v>
      </c>
    </row>
    <row r="33">
      <c r="C33" s="19"/>
      <c r="D33" s="20" t="s">
        <v>13</v>
      </c>
      <c r="E33" s="21"/>
      <c r="F33" s="18">
        <f t="shared" si="2"/>
        <v>16400</v>
      </c>
      <c r="G33" s="18">
        <f t="shared" ref="G33:Y33" si="3">F33</f>
        <v>16400</v>
      </c>
      <c r="H33" s="18">
        <f t="shared" si="3"/>
        <v>16400</v>
      </c>
      <c r="I33" s="18">
        <f t="shared" si="3"/>
        <v>16400</v>
      </c>
      <c r="J33" s="18">
        <f t="shared" si="3"/>
        <v>16400</v>
      </c>
      <c r="K33" s="18">
        <f t="shared" si="3"/>
        <v>16400</v>
      </c>
      <c r="L33" s="18">
        <f t="shared" si="3"/>
        <v>16400</v>
      </c>
      <c r="M33" s="18">
        <f t="shared" si="3"/>
        <v>16400</v>
      </c>
      <c r="N33" s="18">
        <f t="shared" si="3"/>
        <v>16400</v>
      </c>
      <c r="O33" s="18">
        <f t="shared" si="3"/>
        <v>16400</v>
      </c>
      <c r="P33" s="18">
        <f t="shared" si="3"/>
        <v>16400</v>
      </c>
      <c r="Q33" s="18">
        <f t="shared" si="3"/>
        <v>16400</v>
      </c>
      <c r="R33" s="18">
        <f t="shared" si="3"/>
        <v>16400</v>
      </c>
      <c r="S33" s="18">
        <f t="shared" si="3"/>
        <v>16400</v>
      </c>
      <c r="T33" s="18">
        <f t="shared" si="3"/>
        <v>16400</v>
      </c>
      <c r="U33" s="18">
        <f t="shared" si="3"/>
        <v>16400</v>
      </c>
      <c r="V33" s="18">
        <f t="shared" si="3"/>
        <v>16400</v>
      </c>
      <c r="W33" s="18">
        <f t="shared" si="3"/>
        <v>16400</v>
      </c>
      <c r="X33" s="18">
        <f t="shared" si="3"/>
        <v>16400</v>
      </c>
      <c r="Y33" s="18">
        <f t="shared" si="3"/>
        <v>16400</v>
      </c>
    </row>
    <row r="34">
      <c r="C34" s="19"/>
      <c r="D34" s="20" t="s">
        <v>15</v>
      </c>
      <c r="E34" s="21"/>
      <c r="F34" s="18">
        <f t="shared" si="2"/>
        <v>11500</v>
      </c>
      <c r="G34" s="18">
        <f t="shared" ref="G34:Y34" si="4">F34</f>
        <v>11500</v>
      </c>
      <c r="H34" s="18">
        <f t="shared" si="4"/>
        <v>11500</v>
      </c>
      <c r="I34" s="18">
        <f t="shared" si="4"/>
        <v>11500</v>
      </c>
      <c r="J34" s="18">
        <f t="shared" si="4"/>
        <v>11500</v>
      </c>
      <c r="K34" s="18">
        <f t="shared" si="4"/>
        <v>11500</v>
      </c>
      <c r="L34" s="18">
        <f t="shared" si="4"/>
        <v>11500</v>
      </c>
      <c r="M34" s="18">
        <f t="shared" si="4"/>
        <v>11500</v>
      </c>
      <c r="N34" s="18">
        <f t="shared" si="4"/>
        <v>11500</v>
      </c>
      <c r="O34" s="18">
        <f t="shared" si="4"/>
        <v>11500</v>
      </c>
      <c r="P34" s="18">
        <f t="shared" si="4"/>
        <v>11500</v>
      </c>
      <c r="Q34" s="18">
        <f t="shared" si="4"/>
        <v>11500</v>
      </c>
      <c r="R34" s="18">
        <f t="shared" si="4"/>
        <v>11500</v>
      </c>
      <c r="S34" s="18">
        <f t="shared" si="4"/>
        <v>11500</v>
      </c>
      <c r="T34" s="18">
        <f t="shared" si="4"/>
        <v>11500</v>
      </c>
      <c r="U34" s="18">
        <f t="shared" si="4"/>
        <v>11500</v>
      </c>
      <c r="V34" s="18">
        <f t="shared" si="4"/>
        <v>11500</v>
      </c>
      <c r="W34" s="18">
        <f t="shared" si="4"/>
        <v>11500</v>
      </c>
      <c r="X34" s="18">
        <f t="shared" si="4"/>
        <v>11500</v>
      </c>
      <c r="Y34" s="18">
        <f t="shared" si="4"/>
        <v>11500</v>
      </c>
    </row>
    <row r="35">
      <c r="C35" s="19"/>
      <c r="D35" s="20" t="s">
        <v>16</v>
      </c>
      <c r="E35" s="21"/>
      <c r="F35" s="22" t="s">
        <v>45</v>
      </c>
      <c r="G35" s="18"/>
      <c r="H35" s="18"/>
      <c r="I35" s="18">
        <f>D10</f>
        <v>125000</v>
      </c>
      <c r="J35" s="18"/>
      <c r="K35" s="18">
        <f>I35</f>
        <v>125000</v>
      </c>
      <c r="L35" s="18"/>
      <c r="M35" s="22" t="s">
        <v>45</v>
      </c>
      <c r="N35" s="18"/>
      <c r="O35" s="18"/>
      <c r="P35" s="18">
        <f>I35</f>
        <v>125000</v>
      </c>
      <c r="Q35" s="18"/>
      <c r="R35" s="18">
        <f>I35</f>
        <v>125000</v>
      </c>
      <c r="S35" s="18"/>
      <c r="T35" s="22" t="s">
        <v>45</v>
      </c>
      <c r="U35" s="18"/>
      <c r="V35" s="18"/>
      <c r="W35" s="18">
        <f>I35</f>
        <v>125000</v>
      </c>
      <c r="X35" s="18"/>
      <c r="Y35" s="18">
        <f>I35</f>
        <v>125000</v>
      </c>
    </row>
    <row r="36">
      <c r="C36" s="19"/>
      <c r="D36" s="20" t="s">
        <v>17</v>
      </c>
      <c r="E36" s="21"/>
      <c r="F36" s="18">
        <f>D11</f>
        <v>55000</v>
      </c>
      <c r="G36" s="18">
        <f t="shared" ref="G36:Y36" si="5">F36</f>
        <v>55000</v>
      </c>
      <c r="H36" s="18">
        <f t="shared" si="5"/>
        <v>55000</v>
      </c>
      <c r="I36" s="18">
        <f t="shared" si="5"/>
        <v>55000</v>
      </c>
      <c r="J36" s="18">
        <f t="shared" si="5"/>
        <v>55000</v>
      </c>
      <c r="K36" s="18">
        <f t="shared" si="5"/>
        <v>55000</v>
      </c>
      <c r="L36" s="18">
        <f t="shared" si="5"/>
        <v>55000</v>
      </c>
      <c r="M36" s="18">
        <f t="shared" si="5"/>
        <v>55000</v>
      </c>
      <c r="N36" s="18">
        <f t="shared" si="5"/>
        <v>55000</v>
      </c>
      <c r="O36" s="18">
        <f t="shared" si="5"/>
        <v>55000</v>
      </c>
      <c r="P36" s="18">
        <f t="shared" si="5"/>
        <v>55000</v>
      </c>
      <c r="Q36" s="18">
        <f t="shared" si="5"/>
        <v>55000</v>
      </c>
      <c r="R36" s="18">
        <f t="shared" si="5"/>
        <v>55000</v>
      </c>
      <c r="S36" s="18">
        <f t="shared" si="5"/>
        <v>55000</v>
      </c>
      <c r="T36" s="18">
        <f t="shared" si="5"/>
        <v>55000</v>
      </c>
      <c r="U36" s="18">
        <f t="shared" si="5"/>
        <v>55000</v>
      </c>
      <c r="V36" s="18">
        <f t="shared" si="5"/>
        <v>55000</v>
      </c>
      <c r="W36" s="18">
        <f t="shared" si="5"/>
        <v>55000</v>
      </c>
      <c r="X36" s="18">
        <f t="shared" si="5"/>
        <v>55000</v>
      </c>
      <c r="Y36" s="18">
        <f t="shared" si="5"/>
        <v>55000</v>
      </c>
    </row>
    <row r="37">
      <c r="C37" s="19"/>
      <c r="D37" s="20" t="s">
        <v>19</v>
      </c>
      <c r="E37" s="21"/>
      <c r="F37" s="18">
        <f>D13*D18</f>
        <v>28052.64</v>
      </c>
      <c r="G37" s="18">
        <f t="shared" ref="G37:Y37" si="6">F37</f>
        <v>28052.64</v>
      </c>
      <c r="H37" s="18">
        <f t="shared" si="6"/>
        <v>28052.64</v>
      </c>
      <c r="I37" s="18">
        <f t="shared" si="6"/>
        <v>28052.64</v>
      </c>
      <c r="J37" s="18">
        <f t="shared" si="6"/>
        <v>28052.64</v>
      </c>
      <c r="K37" s="18">
        <f t="shared" si="6"/>
        <v>28052.64</v>
      </c>
      <c r="L37" s="18">
        <f t="shared" si="6"/>
        <v>28052.64</v>
      </c>
      <c r="M37" s="18">
        <f t="shared" si="6"/>
        <v>28052.64</v>
      </c>
      <c r="N37" s="18">
        <f t="shared" si="6"/>
        <v>28052.64</v>
      </c>
      <c r="O37" s="18">
        <f t="shared" si="6"/>
        <v>28052.64</v>
      </c>
      <c r="P37" s="18">
        <f t="shared" si="6"/>
        <v>28052.64</v>
      </c>
      <c r="Q37" s="18">
        <f t="shared" si="6"/>
        <v>28052.64</v>
      </c>
      <c r="R37" s="18">
        <f t="shared" si="6"/>
        <v>28052.64</v>
      </c>
      <c r="S37" s="18">
        <f t="shared" si="6"/>
        <v>28052.64</v>
      </c>
      <c r="T37" s="18">
        <f t="shared" si="6"/>
        <v>28052.64</v>
      </c>
      <c r="U37" s="18">
        <f t="shared" si="6"/>
        <v>28052.64</v>
      </c>
      <c r="V37" s="18">
        <f t="shared" si="6"/>
        <v>28052.64</v>
      </c>
      <c r="W37" s="18">
        <f t="shared" si="6"/>
        <v>28052.64</v>
      </c>
      <c r="X37" s="18">
        <f t="shared" si="6"/>
        <v>28052.64</v>
      </c>
      <c r="Y37" s="18">
        <f t="shared" si="6"/>
        <v>28052.64</v>
      </c>
    </row>
    <row r="38">
      <c r="C38" s="19"/>
      <c r="D38" s="20" t="s">
        <v>18</v>
      </c>
      <c r="E38" s="21"/>
      <c r="F38" s="18">
        <f>D12</f>
        <v>120000</v>
      </c>
      <c r="G38" s="18">
        <f t="shared" ref="G38:Y38" si="7">F38</f>
        <v>120000</v>
      </c>
      <c r="H38" s="18">
        <f t="shared" si="7"/>
        <v>120000</v>
      </c>
      <c r="I38" s="18">
        <f t="shared" si="7"/>
        <v>120000</v>
      </c>
      <c r="J38" s="18">
        <f t="shared" si="7"/>
        <v>120000</v>
      </c>
      <c r="K38" s="18">
        <f t="shared" si="7"/>
        <v>120000</v>
      </c>
      <c r="L38" s="18">
        <f t="shared" si="7"/>
        <v>120000</v>
      </c>
      <c r="M38" s="18">
        <f t="shared" si="7"/>
        <v>120000</v>
      </c>
      <c r="N38" s="18">
        <f t="shared" si="7"/>
        <v>120000</v>
      </c>
      <c r="O38" s="18">
        <f t="shared" si="7"/>
        <v>120000</v>
      </c>
      <c r="P38" s="18">
        <f t="shared" si="7"/>
        <v>120000</v>
      </c>
      <c r="Q38" s="18">
        <f t="shared" si="7"/>
        <v>120000</v>
      </c>
      <c r="R38" s="18">
        <f t="shared" si="7"/>
        <v>120000</v>
      </c>
      <c r="S38" s="18">
        <f t="shared" si="7"/>
        <v>120000</v>
      </c>
      <c r="T38" s="18">
        <f t="shared" si="7"/>
        <v>120000</v>
      </c>
      <c r="U38" s="18">
        <f t="shared" si="7"/>
        <v>120000</v>
      </c>
      <c r="V38" s="18">
        <f t="shared" si="7"/>
        <v>120000</v>
      </c>
      <c r="W38" s="18">
        <f t="shared" si="7"/>
        <v>120000</v>
      </c>
      <c r="X38" s="18">
        <f t="shared" si="7"/>
        <v>120000</v>
      </c>
      <c r="Y38" s="18">
        <f t="shared" si="7"/>
        <v>120000</v>
      </c>
    </row>
    <row r="39">
      <c r="C39" s="19"/>
      <c r="D39" s="20" t="s">
        <v>27</v>
      </c>
      <c r="E39" s="21"/>
      <c r="F39" s="18">
        <f>(D19*2)*D16*12</f>
        <v>44640</v>
      </c>
      <c r="G39" s="18">
        <f t="shared" ref="G39:Y39" si="8">F39</f>
        <v>44640</v>
      </c>
      <c r="H39" s="18">
        <f t="shared" si="8"/>
        <v>44640</v>
      </c>
      <c r="I39" s="18">
        <f t="shared" si="8"/>
        <v>44640</v>
      </c>
      <c r="J39" s="18">
        <f t="shared" si="8"/>
        <v>44640</v>
      </c>
      <c r="K39" s="18">
        <f t="shared" si="8"/>
        <v>44640</v>
      </c>
      <c r="L39" s="18">
        <f t="shared" si="8"/>
        <v>44640</v>
      </c>
      <c r="M39" s="18">
        <f t="shared" si="8"/>
        <v>44640</v>
      </c>
      <c r="N39" s="18">
        <f t="shared" si="8"/>
        <v>44640</v>
      </c>
      <c r="O39" s="18">
        <f t="shared" si="8"/>
        <v>44640</v>
      </c>
      <c r="P39" s="18">
        <f t="shared" si="8"/>
        <v>44640</v>
      </c>
      <c r="Q39" s="18">
        <f t="shared" si="8"/>
        <v>44640</v>
      </c>
      <c r="R39" s="18">
        <f t="shared" si="8"/>
        <v>44640</v>
      </c>
      <c r="S39" s="18">
        <f t="shared" si="8"/>
        <v>44640</v>
      </c>
      <c r="T39" s="18">
        <f t="shared" si="8"/>
        <v>44640</v>
      </c>
      <c r="U39" s="18">
        <f t="shared" si="8"/>
        <v>44640</v>
      </c>
      <c r="V39" s="18">
        <f t="shared" si="8"/>
        <v>44640</v>
      </c>
      <c r="W39" s="18">
        <f t="shared" si="8"/>
        <v>44640</v>
      </c>
      <c r="X39" s="18">
        <f t="shared" si="8"/>
        <v>44640</v>
      </c>
      <c r="Y39" s="18">
        <f t="shared" si="8"/>
        <v>44640</v>
      </c>
    </row>
    <row r="40">
      <c r="C40" s="19"/>
      <c r="D40" s="20"/>
      <c r="E40" s="21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>
      <c r="C41" s="19"/>
      <c r="D41" s="20" t="s">
        <v>46</v>
      </c>
      <c r="E41" s="21"/>
      <c r="F41" s="18">
        <f>D16*D20*12</f>
        <v>528000</v>
      </c>
      <c r="G41" s="18">
        <f t="shared" ref="G41:Y41" si="9">F41</f>
        <v>528000</v>
      </c>
      <c r="H41" s="18">
        <f t="shared" si="9"/>
        <v>528000</v>
      </c>
      <c r="I41" s="18">
        <f t="shared" si="9"/>
        <v>528000</v>
      </c>
      <c r="J41" s="18">
        <f t="shared" si="9"/>
        <v>528000</v>
      </c>
      <c r="K41" s="18">
        <f t="shared" si="9"/>
        <v>528000</v>
      </c>
      <c r="L41" s="18">
        <f t="shared" si="9"/>
        <v>528000</v>
      </c>
      <c r="M41" s="18">
        <f t="shared" si="9"/>
        <v>528000</v>
      </c>
      <c r="N41" s="18">
        <f t="shared" si="9"/>
        <v>528000</v>
      </c>
      <c r="O41" s="18">
        <f t="shared" si="9"/>
        <v>528000</v>
      </c>
      <c r="P41" s="18">
        <f t="shared" si="9"/>
        <v>528000</v>
      </c>
      <c r="Q41" s="18">
        <f t="shared" si="9"/>
        <v>528000</v>
      </c>
      <c r="R41" s="18">
        <f t="shared" si="9"/>
        <v>528000</v>
      </c>
      <c r="S41" s="18">
        <f t="shared" si="9"/>
        <v>528000</v>
      </c>
      <c r="T41" s="18">
        <f t="shared" si="9"/>
        <v>528000</v>
      </c>
      <c r="U41" s="18">
        <f t="shared" si="9"/>
        <v>528000</v>
      </c>
      <c r="V41" s="18">
        <f t="shared" si="9"/>
        <v>528000</v>
      </c>
      <c r="W41" s="18">
        <f t="shared" si="9"/>
        <v>528000</v>
      </c>
      <c r="X41" s="18">
        <f t="shared" si="9"/>
        <v>528000</v>
      </c>
      <c r="Y41" s="18">
        <f t="shared" si="9"/>
        <v>528000</v>
      </c>
    </row>
    <row r="42">
      <c r="C42" s="19"/>
      <c r="D42" s="20"/>
      <c r="E42" s="21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>
      <c r="C43" s="19"/>
      <c r="D43" s="20" t="s">
        <v>47</v>
      </c>
      <c r="E43" s="21"/>
      <c r="F43" s="18">
        <f t="shared" ref="F43:Y43" si="10">sum(F31:F42)</f>
        <v>3566292.64</v>
      </c>
      <c r="G43" s="18">
        <f t="shared" si="10"/>
        <v>847092.64</v>
      </c>
      <c r="H43" s="18">
        <f t="shared" si="10"/>
        <v>847092.64</v>
      </c>
      <c r="I43" s="18">
        <f t="shared" si="10"/>
        <v>972092.64</v>
      </c>
      <c r="J43" s="18">
        <f t="shared" si="10"/>
        <v>847092.64</v>
      </c>
      <c r="K43" s="18">
        <f t="shared" si="10"/>
        <v>972092.64</v>
      </c>
      <c r="L43" s="18">
        <f t="shared" si="10"/>
        <v>847092.64</v>
      </c>
      <c r="M43" s="18">
        <f t="shared" si="10"/>
        <v>3566292.64</v>
      </c>
      <c r="N43" s="18">
        <f t="shared" si="10"/>
        <v>847092.64</v>
      </c>
      <c r="O43" s="18">
        <f t="shared" si="10"/>
        <v>847092.64</v>
      </c>
      <c r="P43" s="18">
        <f t="shared" si="10"/>
        <v>972092.64</v>
      </c>
      <c r="Q43" s="18">
        <f t="shared" si="10"/>
        <v>847092.64</v>
      </c>
      <c r="R43" s="18">
        <f t="shared" si="10"/>
        <v>972092.64</v>
      </c>
      <c r="S43" s="18">
        <f t="shared" si="10"/>
        <v>847092.64</v>
      </c>
      <c r="T43" s="18">
        <f t="shared" si="10"/>
        <v>3566292.64</v>
      </c>
      <c r="U43" s="18">
        <f t="shared" si="10"/>
        <v>847092.64</v>
      </c>
      <c r="V43" s="18">
        <f t="shared" si="10"/>
        <v>847092.64</v>
      </c>
      <c r="W43" s="18">
        <f t="shared" si="10"/>
        <v>972092.64</v>
      </c>
      <c r="X43" s="18">
        <f t="shared" si="10"/>
        <v>847092.64</v>
      </c>
      <c r="Y43" s="18">
        <f t="shared" si="10"/>
        <v>972092.64</v>
      </c>
    </row>
    <row r="44">
      <c r="C44" s="19"/>
      <c r="D44" s="20" t="s">
        <v>48</v>
      </c>
      <c r="E44" s="21"/>
      <c r="F44" s="18">
        <f>F43</f>
        <v>3566292.64</v>
      </c>
      <c r="G44" s="18">
        <f t="shared" ref="G44:Y44" si="11">F44+G43</f>
        <v>4413385.28</v>
      </c>
      <c r="H44" s="18">
        <f t="shared" si="11"/>
        <v>5260477.92</v>
      </c>
      <c r="I44" s="18">
        <f t="shared" si="11"/>
        <v>6232570.56</v>
      </c>
      <c r="J44" s="18">
        <f t="shared" si="11"/>
        <v>7079663.2</v>
      </c>
      <c r="K44" s="18">
        <f t="shared" si="11"/>
        <v>8051755.84</v>
      </c>
      <c r="L44" s="18">
        <f t="shared" si="11"/>
        <v>8898848.48</v>
      </c>
      <c r="M44" s="18">
        <f t="shared" si="11"/>
        <v>12465141.12</v>
      </c>
      <c r="N44" s="18">
        <f t="shared" si="11"/>
        <v>13312233.76</v>
      </c>
      <c r="O44" s="18">
        <f t="shared" si="11"/>
        <v>14159326.4</v>
      </c>
      <c r="P44" s="18">
        <f t="shared" si="11"/>
        <v>15131419.04</v>
      </c>
      <c r="Q44" s="18">
        <f t="shared" si="11"/>
        <v>15978511.68</v>
      </c>
      <c r="R44" s="18">
        <f t="shared" si="11"/>
        <v>16950604.32</v>
      </c>
      <c r="S44" s="18">
        <f t="shared" si="11"/>
        <v>17797696.96</v>
      </c>
      <c r="T44" s="18">
        <f t="shared" si="11"/>
        <v>21363989.6</v>
      </c>
      <c r="U44" s="18">
        <f t="shared" si="11"/>
        <v>22211082.24</v>
      </c>
      <c r="V44" s="18">
        <f t="shared" si="11"/>
        <v>23058174.88</v>
      </c>
      <c r="W44" s="18">
        <f t="shared" si="11"/>
        <v>24030267.52</v>
      </c>
      <c r="X44" s="18">
        <f t="shared" si="11"/>
        <v>24877360.16</v>
      </c>
      <c r="Y44" s="18">
        <f t="shared" si="11"/>
        <v>25849452.8</v>
      </c>
    </row>
    <row r="45">
      <c r="C45" s="19"/>
      <c r="D45" s="20" t="s">
        <v>49</v>
      </c>
      <c r="E45" s="21"/>
      <c r="F45" s="18">
        <f t="shared" ref="F45:Y45" si="12">F44/(F30*12)</f>
        <v>297191.0533</v>
      </c>
      <c r="G45" s="18">
        <f t="shared" si="12"/>
        <v>183891.0533</v>
      </c>
      <c r="H45" s="18">
        <f t="shared" si="12"/>
        <v>146124.3867</v>
      </c>
      <c r="I45" s="18">
        <f t="shared" si="12"/>
        <v>129845.22</v>
      </c>
      <c r="J45" s="18">
        <f t="shared" si="12"/>
        <v>117994.3867</v>
      </c>
      <c r="K45" s="18">
        <f t="shared" si="12"/>
        <v>111829.9422</v>
      </c>
      <c r="L45" s="18">
        <f t="shared" si="12"/>
        <v>105938.6724</v>
      </c>
      <c r="M45" s="18">
        <f t="shared" si="12"/>
        <v>129845.22</v>
      </c>
      <c r="N45" s="18">
        <f t="shared" si="12"/>
        <v>123261.4237</v>
      </c>
      <c r="O45" s="18">
        <f t="shared" si="12"/>
        <v>117994.3867</v>
      </c>
      <c r="P45" s="18">
        <f t="shared" si="12"/>
        <v>114631.9624</v>
      </c>
      <c r="Q45" s="18">
        <f t="shared" si="12"/>
        <v>110961.8867</v>
      </c>
      <c r="R45" s="18">
        <f t="shared" si="12"/>
        <v>108657.72</v>
      </c>
      <c r="S45" s="18">
        <f t="shared" si="12"/>
        <v>105938.6724</v>
      </c>
      <c r="T45" s="18">
        <f t="shared" si="12"/>
        <v>118688.8311</v>
      </c>
      <c r="U45" s="18">
        <f t="shared" si="12"/>
        <v>115682.72</v>
      </c>
      <c r="V45" s="18">
        <f t="shared" si="12"/>
        <v>113030.269</v>
      </c>
      <c r="W45" s="18">
        <f t="shared" si="12"/>
        <v>111251.2385</v>
      </c>
      <c r="X45" s="18">
        <f t="shared" si="12"/>
        <v>109111.2288</v>
      </c>
      <c r="Y45" s="18">
        <f t="shared" si="12"/>
        <v>107706.0533</v>
      </c>
    </row>
    <row r="46">
      <c r="C46" s="23"/>
      <c r="D46" s="24"/>
      <c r="E46" s="25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>
      <c r="C47" s="19" t="s">
        <v>50</v>
      </c>
      <c r="D47" s="26" t="s">
        <v>34</v>
      </c>
      <c r="E47" s="27"/>
      <c r="F47" s="18">
        <f t="shared" ref="F47:F52" si="13">D22</f>
        <v>2500000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>
      <c r="C48" s="19"/>
      <c r="D48" s="20" t="s">
        <v>51</v>
      </c>
      <c r="E48" s="21"/>
      <c r="F48" s="18">
        <f t="shared" si="13"/>
        <v>770000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>
      <c r="C49" s="19"/>
      <c r="D49" s="20" t="s">
        <v>37</v>
      </c>
      <c r="E49" s="21"/>
      <c r="F49" s="18">
        <f t="shared" si="13"/>
        <v>700000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>
      <c r="C50" s="19"/>
      <c r="D50" s="20" t="s">
        <v>38</v>
      </c>
      <c r="E50" s="21"/>
      <c r="F50" s="18">
        <f t="shared" si="13"/>
        <v>55000</v>
      </c>
      <c r="G50" s="18">
        <f t="shared" ref="G50:Y50" si="14">F50</f>
        <v>55000</v>
      </c>
      <c r="H50" s="18">
        <f t="shared" si="14"/>
        <v>55000</v>
      </c>
      <c r="I50" s="18">
        <f t="shared" si="14"/>
        <v>55000</v>
      </c>
      <c r="J50" s="18">
        <f t="shared" si="14"/>
        <v>55000</v>
      </c>
      <c r="K50" s="18">
        <f t="shared" si="14"/>
        <v>55000</v>
      </c>
      <c r="L50" s="18">
        <f t="shared" si="14"/>
        <v>55000</v>
      </c>
      <c r="M50" s="18">
        <f t="shared" si="14"/>
        <v>55000</v>
      </c>
      <c r="N50" s="18">
        <f t="shared" si="14"/>
        <v>55000</v>
      </c>
      <c r="O50" s="18">
        <f t="shared" si="14"/>
        <v>55000</v>
      </c>
      <c r="P50" s="18">
        <f t="shared" si="14"/>
        <v>55000</v>
      </c>
      <c r="Q50" s="18">
        <f t="shared" si="14"/>
        <v>55000</v>
      </c>
      <c r="R50" s="18">
        <f t="shared" si="14"/>
        <v>55000</v>
      </c>
      <c r="S50" s="18">
        <f t="shared" si="14"/>
        <v>55000</v>
      </c>
      <c r="T50" s="18">
        <f t="shared" si="14"/>
        <v>55000</v>
      </c>
      <c r="U50" s="18">
        <f t="shared" si="14"/>
        <v>55000</v>
      </c>
      <c r="V50" s="18">
        <f t="shared" si="14"/>
        <v>55000</v>
      </c>
      <c r="W50" s="18">
        <f t="shared" si="14"/>
        <v>55000</v>
      </c>
      <c r="X50" s="18">
        <f t="shared" si="14"/>
        <v>55000</v>
      </c>
      <c r="Y50" s="18">
        <f t="shared" si="14"/>
        <v>55000</v>
      </c>
    </row>
    <row r="51">
      <c r="C51" s="19"/>
      <c r="D51" s="20" t="s">
        <v>40</v>
      </c>
      <c r="E51" s="21"/>
      <c r="F51" s="18">
        <f t="shared" si="13"/>
        <v>22000</v>
      </c>
      <c r="G51" s="18">
        <f t="shared" ref="G51:Y51" si="15">F51</f>
        <v>22000</v>
      </c>
      <c r="H51" s="18">
        <f t="shared" si="15"/>
        <v>22000</v>
      </c>
      <c r="I51" s="18">
        <f t="shared" si="15"/>
        <v>22000</v>
      </c>
      <c r="J51" s="18">
        <f t="shared" si="15"/>
        <v>22000</v>
      </c>
      <c r="K51" s="18">
        <f t="shared" si="15"/>
        <v>22000</v>
      </c>
      <c r="L51" s="18">
        <f t="shared" si="15"/>
        <v>22000</v>
      </c>
      <c r="M51" s="18">
        <f t="shared" si="15"/>
        <v>22000</v>
      </c>
      <c r="N51" s="18">
        <f t="shared" si="15"/>
        <v>22000</v>
      </c>
      <c r="O51" s="18">
        <f t="shared" si="15"/>
        <v>22000</v>
      </c>
      <c r="P51" s="18">
        <f t="shared" si="15"/>
        <v>22000</v>
      </c>
      <c r="Q51" s="18">
        <f t="shared" si="15"/>
        <v>22000</v>
      </c>
      <c r="R51" s="18">
        <f t="shared" si="15"/>
        <v>22000</v>
      </c>
      <c r="S51" s="18">
        <f t="shared" si="15"/>
        <v>22000</v>
      </c>
      <c r="T51" s="18">
        <f t="shared" si="15"/>
        <v>22000</v>
      </c>
      <c r="U51" s="18">
        <f t="shared" si="15"/>
        <v>22000</v>
      </c>
      <c r="V51" s="18">
        <f t="shared" si="15"/>
        <v>22000</v>
      </c>
      <c r="W51" s="18">
        <f t="shared" si="15"/>
        <v>22000</v>
      </c>
      <c r="X51" s="18">
        <f t="shared" si="15"/>
        <v>22000</v>
      </c>
      <c r="Y51" s="18">
        <f t="shared" si="15"/>
        <v>22000</v>
      </c>
    </row>
    <row r="52">
      <c r="C52" s="19"/>
      <c r="D52" s="20" t="s">
        <v>41</v>
      </c>
      <c r="E52" s="21"/>
      <c r="F52" s="18">
        <f t="shared" si="13"/>
        <v>55000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>
      <c r="C53" s="19"/>
      <c r="D53" s="20"/>
      <c r="E53" s="21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>
      <c r="C54" s="19"/>
      <c r="D54" s="20" t="s">
        <v>42</v>
      </c>
      <c r="E54" s="21"/>
      <c r="F54" s="18">
        <f>(D28*2)*D16*12</f>
        <v>20160</v>
      </c>
      <c r="G54" s="18">
        <f t="shared" ref="G54:Y54" si="16">F54</f>
        <v>20160</v>
      </c>
      <c r="H54" s="18">
        <f t="shared" si="16"/>
        <v>20160</v>
      </c>
      <c r="I54" s="18">
        <f t="shared" si="16"/>
        <v>20160</v>
      </c>
      <c r="J54" s="18">
        <f t="shared" si="16"/>
        <v>20160</v>
      </c>
      <c r="K54" s="18">
        <f t="shared" si="16"/>
        <v>20160</v>
      </c>
      <c r="L54" s="18">
        <f t="shared" si="16"/>
        <v>20160</v>
      </c>
      <c r="M54" s="18">
        <f t="shared" si="16"/>
        <v>20160</v>
      </c>
      <c r="N54" s="18">
        <f t="shared" si="16"/>
        <v>20160</v>
      </c>
      <c r="O54" s="18">
        <f t="shared" si="16"/>
        <v>20160</v>
      </c>
      <c r="P54" s="18">
        <f t="shared" si="16"/>
        <v>20160</v>
      </c>
      <c r="Q54" s="18">
        <f t="shared" si="16"/>
        <v>20160</v>
      </c>
      <c r="R54" s="18">
        <f t="shared" si="16"/>
        <v>20160</v>
      </c>
      <c r="S54" s="18">
        <f t="shared" si="16"/>
        <v>20160</v>
      </c>
      <c r="T54" s="18">
        <f t="shared" si="16"/>
        <v>20160</v>
      </c>
      <c r="U54" s="18">
        <f t="shared" si="16"/>
        <v>20160</v>
      </c>
      <c r="V54" s="18">
        <f t="shared" si="16"/>
        <v>20160</v>
      </c>
      <c r="W54" s="18">
        <f t="shared" si="16"/>
        <v>20160</v>
      </c>
      <c r="X54" s="18">
        <f t="shared" si="16"/>
        <v>20160</v>
      </c>
      <c r="Y54" s="18">
        <f t="shared" si="16"/>
        <v>20160</v>
      </c>
    </row>
    <row r="55">
      <c r="C55" s="19"/>
      <c r="D55" s="20"/>
      <c r="E55" s="21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>
      <c r="C56" s="19"/>
      <c r="D56" s="20" t="s">
        <v>46</v>
      </c>
      <c r="E56" s="21"/>
      <c r="F56" s="18">
        <f>D16*D21*12</f>
        <v>240000</v>
      </c>
      <c r="G56" s="18">
        <f t="shared" ref="G56:Y56" si="17">F56</f>
        <v>240000</v>
      </c>
      <c r="H56" s="18">
        <f t="shared" si="17"/>
        <v>240000</v>
      </c>
      <c r="I56" s="18">
        <f t="shared" si="17"/>
        <v>240000</v>
      </c>
      <c r="J56" s="18">
        <f t="shared" si="17"/>
        <v>240000</v>
      </c>
      <c r="K56" s="18">
        <f t="shared" si="17"/>
        <v>240000</v>
      </c>
      <c r="L56" s="18">
        <f t="shared" si="17"/>
        <v>240000</v>
      </c>
      <c r="M56" s="18">
        <f t="shared" si="17"/>
        <v>240000</v>
      </c>
      <c r="N56" s="18">
        <f t="shared" si="17"/>
        <v>240000</v>
      </c>
      <c r="O56" s="18">
        <f t="shared" si="17"/>
        <v>240000</v>
      </c>
      <c r="P56" s="18">
        <f t="shared" si="17"/>
        <v>240000</v>
      </c>
      <c r="Q56" s="18">
        <f t="shared" si="17"/>
        <v>240000</v>
      </c>
      <c r="R56" s="18">
        <f t="shared" si="17"/>
        <v>240000</v>
      </c>
      <c r="S56" s="18">
        <f t="shared" si="17"/>
        <v>240000</v>
      </c>
      <c r="T56" s="18">
        <f t="shared" si="17"/>
        <v>240000</v>
      </c>
      <c r="U56" s="18">
        <f t="shared" si="17"/>
        <v>240000</v>
      </c>
      <c r="V56" s="18">
        <f t="shared" si="17"/>
        <v>240000</v>
      </c>
      <c r="W56" s="18">
        <f t="shared" si="17"/>
        <v>240000</v>
      </c>
      <c r="X56" s="18">
        <f t="shared" si="17"/>
        <v>240000</v>
      </c>
      <c r="Y56" s="18">
        <f t="shared" si="17"/>
        <v>240000</v>
      </c>
    </row>
    <row r="57">
      <c r="C57" s="19"/>
      <c r="D57" s="20"/>
      <c r="E57" s="21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>
      <c r="C58" s="19"/>
      <c r="D58" s="20" t="s">
        <v>47</v>
      </c>
      <c r="E58" s="21"/>
      <c r="F58" s="18">
        <f t="shared" ref="F58:Y58" si="18">sum(F47:F57)</f>
        <v>4362160</v>
      </c>
      <c r="G58" s="18">
        <f t="shared" si="18"/>
        <v>337160</v>
      </c>
      <c r="H58" s="18">
        <f t="shared" si="18"/>
        <v>337160</v>
      </c>
      <c r="I58" s="18">
        <f t="shared" si="18"/>
        <v>337160</v>
      </c>
      <c r="J58" s="18">
        <f t="shared" si="18"/>
        <v>337160</v>
      </c>
      <c r="K58" s="18">
        <f t="shared" si="18"/>
        <v>337160</v>
      </c>
      <c r="L58" s="18">
        <f t="shared" si="18"/>
        <v>337160</v>
      </c>
      <c r="M58" s="18">
        <f t="shared" si="18"/>
        <v>337160</v>
      </c>
      <c r="N58" s="18">
        <f t="shared" si="18"/>
        <v>337160</v>
      </c>
      <c r="O58" s="18">
        <f t="shared" si="18"/>
        <v>337160</v>
      </c>
      <c r="P58" s="18">
        <f t="shared" si="18"/>
        <v>337160</v>
      </c>
      <c r="Q58" s="18">
        <f t="shared" si="18"/>
        <v>337160</v>
      </c>
      <c r="R58" s="18">
        <f t="shared" si="18"/>
        <v>337160</v>
      </c>
      <c r="S58" s="18">
        <f t="shared" si="18"/>
        <v>337160</v>
      </c>
      <c r="T58" s="18">
        <f t="shared" si="18"/>
        <v>337160</v>
      </c>
      <c r="U58" s="18">
        <f t="shared" si="18"/>
        <v>337160</v>
      </c>
      <c r="V58" s="18">
        <f t="shared" si="18"/>
        <v>337160</v>
      </c>
      <c r="W58" s="18">
        <f t="shared" si="18"/>
        <v>337160</v>
      </c>
      <c r="X58" s="18">
        <f t="shared" si="18"/>
        <v>337160</v>
      </c>
      <c r="Y58" s="18">
        <f t="shared" si="18"/>
        <v>337160</v>
      </c>
    </row>
    <row r="59">
      <c r="C59" s="19"/>
      <c r="D59" s="20" t="s">
        <v>48</v>
      </c>
      <c r="E59" s="21"/>
      <c r="F59" s="18">
        <f>F58</f>
        <v>4362160</v>
      </c>
      <c r="G59" s="18">
        <f t="shared" ref="G59:Y59" si="19">F59+G58</f>
        <v>4699320</v>
      </c>
      <c r="H59" s="18">
        <f t="shared" si="19"/>
        <v>5036480</v>
      </c>
      <c r="I59" s="18">
        <f t="shared" si="19"/>
        <v>5373640</v>
      </c>
      <c r="J59" s="18">
        <f t="shared" si="19"/>
        <v>5710800</v>
      </c>
      <c r="K59" s="18">
        <f t="shared" si="19"/>
        <v>6047960</v>
      </c>
      <c r="L59" s="18">
        <f t="shared" si="19"/>
        <v>6385120</v>
      </c>
      <c r="M59" s="18">
        <f t="shared" si="19"/>
        <v>6722280</v>
      </c>
      <c r="N59" s="18">
        <f t="shared" si="19"/>
        <v>7059440</v>
      </c>
      <c r="O59" s="18">
        <f t="shared" si="19"/>
        <v>7396600</v>
      </c>
      <c r="P59" s="18">
        <f t="shared" si="19"/>
        <v>7733760</v>
      </c>
      <c r="Q59" s="18">
        <f t="shared" si="19"/>
        <v>8070920</v>
      </c>
      <c r="R59" s="18">
        <f t="shared" si="19"/>
        <v>8408080</v>
      </c>
      <c r="S59" s="18">
        <f t="shared" si="19"/>
        <v>8745240</v>
      </c>
      <c r="T59" s="18">
        <f t="shared" si="19"/>
        <v>9082400</v>
      </c>
      <c r="U59" s="18">
        <f t="shared" si="19"/>
        <v>9419560</v>
      </c>
      <c r="V59" s="18">
        <f t="shared" si="19"/>
        <v>9756720</v>
      </c>
      <c r="W59" s="18">
        <f t="shared" si="19"/>
        <v>10093880</v>
      </c>
      <c r="X59" s="18">
        <f t="shared" si="19"/>
        <v>10431040</v>
      </c>
      <c r="Y59" s="18">
        <f t="shared" si="19"/>
        <v>10768200</v>
      </c>
    </row>
    <row r="60">
      <c r="B60" s="6"/>
      <c r="C60" s="19"/>
      <c r="D60" s="20" t="s">
        <v>49</v>
      </c>
      <c r="E60" s="28"/>
      <c r="F60" s="18">
        <f t="shared" ref="F60:Y60" si="20">F59/(F30*12)</f>
        <v>363513.3333</v>
      </c>
      <c r="G60" s="18">
        <f t="shared" si="20"/>
        <v>195805</v>
      </c>
      <c r="H60" s="18">
        <f t="shared" si="20"/>
        <v>139902.2222</v>
      </c>
      <c r="I60" s="18">
        <f t="shared" si="20"/>
        <v>111950.8333</v>
      </c>
      <c r="J60" s="18">
        <f t="shared" si="20"/>
        <v>95180</v>
      </c>
      <c r="K60" s="18">
        <f t="shared" si="20"/>
        <v>83999.44444</v>
      </c>
      <c r="L60" s="18">
        <f t="shared" si="20"/>
        <v>76013.33333</v>
      </c>
      <c r="M60" s="18">
        <f t="shared" si="20"/>
        <v>70023.75</v>
      </c>
      <c r="N60" s="18">
        <f t="shared" si="20"/>
        <v>65365.18519</v>
      </c>
      <c r="O60" s="18">
        <f t="shared" si="20"/>
        <v>61638.33333</v>
      </c>
      <c r="P60" s="18">
        <f t="shared" si="20"/>
        <v>58589.09091</v>
      </c>
      <c r="Q60" s="18">
        <f t="shared" si="20"/>
        <v>56048.05556</v>
      </c>
      <c r="R60" s="18">
        <f t="shared" si="20"/>
        <v>53897.94872</v>
      </c>
      <c r="S60" s="18">
        <f t="shared" si="20"/>
        <v>52055</v>
      </c>
      <c r="T60" s="18">
        <f t="shared" si="20"/>
        <v>50457.77778</v>
      </c>
      <c r="U60" s="18">
        <f t="shared" si="20"/>
        <v>49060.20833</v>
      </c>
      <c r="V60" s="18">
        <f t="shared" si="20"/>
        <v>47827.05882</v>
      </c>
      <c r="W60" s="18">
        <f t="shared" si="20"/>
        <v>46730.92593</v>
      </c>
      <c r="X60" s="18">
        <f t="shared" si="20"/>
        <v>45750.17544</v>
      </c>
      <c r="Y60" s="18">
        <f t="shared" si="20"/>
        <v>44867.5</v>
      </c>
    </row>
    <row r="61">
      <c r="C61" s="19"/>
      <c r="D61" s="24"/>
      <c r="E61" s="2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>
      <c r="C62" s="29" t="s">
        <v>52</v>
      </c>
      <c r="D62" s="30"/>
      <c r="E62" s="31"/>
      <c r="F62" s="18">
        <f t="shared" ref="F62:Y62" si="21">F59-F44</f>
        <v>795867.36</v>
      </c>
      <c r="G62" s="18">
        <f t="shared" si="21"/>
        <v>285934.72</v>
      </c>
      <c r="H62" s="18">
        <f t="shared" si="21"/>
        <v>-223997.92</v>
      </c>
      <c r="I62" s="18">
        <f t="shared" si="21"/>
        <v>-858930.56</v>
      </c>
      <c r="J62" s="18">
        <f t="shared" si="21"/>
        <v>-1368863.2</v>
      </c>
      <c r="K62" s="18">
        <f t="shared" si="21"/>
        <v>-2003795.84</v>
      </c>
      <c r="L62" s="18">
        <f t="shared" si="21"/>
        <v>-2513728.48</v>
      </c>
      <c r="M62" s="18">
        <f t="shared" si="21"/>
        <v>-5742861.12</v>
      </c>
      <c r="N62" s="18">
        <f t="shared" si="21"/>
        <v>-6252793.76</v>
      </c>
      <c r="O62" s="18">
        <f t="shared" si="21"/>
        <v>-6762726.4</v>
      </c>
      <c r="P62" s="18">
        <f t="shared" si="21"/>
        <v>-7397659.04</v>
      </c>
      <c r="Q62" s="18">
        <f t="shared" si="21"/>
        <v>-7907591.68</v>
      </c>
      <c r="R62" s="18">
        <f t="shared" si="21"/>
        <v>-8542524.32</v>
      </c>
      <c r="S62" s="18">
        <f t="shared" si="21"/>
        <v>-9052456.96</v>
      </c>
      <c r="T62" s="18">
        <f t="shared" si="21"/>
        <v>-12281589.6</v>
      </c>
      <c r="U62" s="18">
        <f t="shared" si="21"/>
        <v>-12791522.24</v>
      </c>
      <c r="V62" s="18">
        <f t="shared" si="21"/>
        <v>-13301454.88</v>
      </c>
      <c r="W62" s="18">
        <f t="shared" si="21"/>
        <v>-13936387.52</v>
      </c>
      <c r="X62" s="18">
        <f t="shared" si="21"/>
        <v>-14446320.16</v>
      </c>
      <c r="Y62" s="18">
        <f t="shared" si="21"/>
        <v>-15081252.8</v>
      </c>
    </row>
    <row r="63">
      <c r="D63" s="2"/>
    </row>
    <row r="64">
      <c r="D64" s="2"/>
    </row>
    <row r="65">
      <c r="D65" s="2"/>
    </row>
    <row r="66">
      <c r="D66" s="2"/>
    </row>
    <row r="67">
      <c r="D67" s="2"/>
    </row>
    <row r="68">
      <c r="D68" s="2"/>
    </row>
    <row r="69">
      <c r="D69" s="2"/>
    </row>
    <row r="70">
      <c r="D70" s="2"/>
    </row>
    <row r="71">
      <c r="D71" s="2"/>
    </row>
    <row r="72">
      <c r="D72" s="2"/>
    </row>
    <row r="73">
      <c r="D73" s="2"/>
    </row>
    <row r="74">
      <c r="D74" s="2"/>
    </row>
    <row r="75">
      <c r="D75" s="2"/>
    </row>
    <row r="76">
      <c r="D76" s="2"/>
    </row>
    <row r="77">
      <c r="D77" s="2"/>
    </row>
    <row r="78">
      <c r="D78" s="2"/>
    </row>
    <row r="79">
      <c r="D79" s="2"/>
    </row>
    <row r="80">
      <c r="D80" s="2"/>
    </row>
    <row r="81">
      <c r="D81" s="2"/>
    </row>
    <row r="82">
      <c r="D82" s="2"/>
    </row>
    <row r="83">
      <c r="D83" s="2"/>
    </row>
    <row r="84">
      <c r="D84" s="2"/>
    </row>
    <row r="85">
      <c r="D85" s="2"/>
    </row>
    <row r="86">
      <c r="D86" s="2"/>
    </row>
    <row r="87">
      <c r="D87" s="2"/>
    </row>
    <row r="88">
      <c r="D88" s="2"/>
    </row>
    <row r="89">
      <c r="D89" s="2"/>
    </row>
    <row r="90">
      <c r="D90" s="2"/>
    </row>
    <row r="91">
      <c r="D91" s="2"/>
    </row>
    <row r="92">
      <c r="D92" s="2"/>
    </row>
    <row r="93">
      <c r="D93" s="2"/>
    </row>
    <row r="94">
      <c r="D94" s="2"/>
    </row>
    <row r="95">
      <c r="D95" s="2"/>
    </row>
    <row r="96">
      <c r="D96" s="2"/>
    </row>
    <row r="97">
      <c r="D97" s="2"/>
    </row>
    <row r="98">
      <c r="D98" s="2"/>
    </row>
    <row r="99">
      <c r="D99" s="2"/>
    </row>
    <row r="100">
      <c r="D100" s="2"/>
    </row>
    <row r="101">
      <c r="D101" s="2"/>
    </row>
    <row r="102">
      <c r="D102" s="2"/>
    </row>
    <row r="103">
      <c r="D103" s="2"/>
    </row>
    <row r="104">
      <c r="D104" s="2"/>
    </row>
    <row r="105">
      <c r="D105" s="2"/>
    </row>
    <row r="106">
      <c r="D106" s="2"/>
    </row>
    <row r="107">
      <c r="D107" s="2"/>
    </row>
    <row r="108">
      <c r="D108" s="2"/>
    </row>
    <row r="109">
      <c r="D109" s="2"/>
    </row>
    <row r="110">
      <c r="D110" s="2"/>
    </row>
    <row r="111">
      <c r="D111" s="2"/>
    </row>
    <row r="112">
      <c r="D112" s="2"/>
    </row>
    <row r="113">
      <c r="D113" s="2"/>
    </row>
    <row r="114">
      <c r="D114" s="2"/>
    </row>
    <row r="115">
      <c r="D115" s="2"/>
    </row>
    <row r="116">
      <c r="D116" s="2"/>
    </row>
    <row r="117">
      <c r="D117" s="2"/>
    </row>
    <row r="118">
      <c r="D118" s="2"/>
    </row>
    <row r="119">
      <c r="D119" s="2"/>
    </row>
    <row r="120">
      <c r="D120" s="2"/>
    </row>
    <row r="121">
      <c r="D121" s="2"/>
    </row>
    <row r="122">
      <c r="D122" s="2"/>
    </row>
    <row r="123">
      <c r="D123" s="2"/>
    </row>
    <row r="124">
      <c r="D124" s="2"/>
    </row>
    <row r="125">
      <c r="D125" s="2"/>
    </row>
    <row r="126">
      <c r="D126" s="2"/>
    </row>
    <row r="127">
      <c r="D127" s="2"/>
    </row>
    <row r="128">
      <c r="D128" s="2"/>
    </row>
    <row r="129">
      <c r="D129" s="2"/>
    </row>
    <row r="130">
      <c r="D130" s="2"/>
    </row>
    <row r="131">
      <c r="D131" s="2"/>
    </row>
    <row r="132">
      <c r="D132" s="2"/>
    </row>
    <row r="133">
      <c r="D133" s="2"/>
    </row>
    <row r="134">
      <c r="D134" s="2"/>
    </row>
    <row r="135">
      <c r="D135" s="2"/>
    </row>
    <row r="136">
      <c r="D136" s="2"/>
    </row>
    <row r="137">
      <c r="D137" s="2"/>
    </row>
    <row r="138">
      <c r="D138" s="2"/>
    </row>
    <row r="139">
      <c r="D139" s="2"/>
    </row>
    <row r="140">
      <c r="D140" s="2"/>
    </row>
    <row r="141">
      <c r="D141" s="2"/>
    </row>
    <row r="142">
      <c r="D142" s="2"/>
    </row>
    <row r="143">
      <c r="D143" s="2"/>
    </row>
    <row r="144">
      <c r="D144" s="2"/>
    </row>
    <row r="145">
      <c r="D145" s="2"/>
    </row>
    <row r="146">
      <c r="D146" s="2"/>
    </row>
    <row r="147">
      <c r="D147" s="2"/>
    </row>
    <row r="148">
      <c r="D148" s="2"/>
    </row>
    <row r="149">
      <c r="D149" s="2"/>
    </row>
    <row r="150">
      <c r="D150" s="2"/>
    </row>
    <row r="151">
      <c r="D151" s="2"/>
    </row>
    <row r="152">
      <c r="D152" s="2"/>
    </row>
    <row r="153">
      <c r="D153" s="2"/>
    </row>
    <row r="154">
      <c r="D154" s="2"/>
    </row>
    <row r="155">
      <c r="D155" s="2"/>
    </row>
    <row r="156">
      <c r="D156" s="2"/>
    </row>
    <row r="157">
      <c r="D157" s="2"/>
    </row>
    <row r="158">
      <c r="D158" s="2"/>
    </row>
    <row r="159">
      <c r="D159" s="2"/>
    </row>
    <row r="160">
      <c r="D160" s="2"/>
    </row>
    <row r="161">
      <c r="D161" s="2"/>
    </row>
    <row r="162">
      <c r="D162" s="2"/>
    </row>
    <row r="163">
      <c r="D163" s="2"/>
    </row>
    <row r="164">
      <c r="D164" s="2"/>
    </row>
    <row r="165">
      <c r="D165" s="2"/>
    </row>
    <row r="166">
      <c r="D166" s="2"/>
    </row>
    <row r="167">
      <c r="D167" s="2"/>
    </row>
    <row r="168">
      <c r="D168" s="2"/>
    </row>
    <row r="169">
      <c r="D169" s="2"/>
    </row>
    <row r="170">
      <c r="D170" s="2"/>
    </row>
    <row r="171">
      <c r="D171" s="2"/>
    </row>
    <row r="172">
      <c r="D172" s="2"/>
    </row>
    <row r="173">
      <c r="D173" s="2"/>
    </row>
    <row r="174">
      <c r="D174" s="2"/>
    </row>
    <row r="175">
      <c r="D175" s="2"/>
    </row>
    <row r="176">
      <c r="D176" s="2"/>
    </row>
    <row r="177">
      <c r="D177" s="2"/>
    </row>
    <row r="178">
      <c r="D178" s="2"/>
    </row>
    <row r="179">
      <c r="D179" s="2"/>
    </row>
    <row r="180">
      <c r="D180" s="2"/>
    </row>
    <row r="181">
      <c r="D181" s="2"/>
    </row>
    <row r="182">
      <c r="D182" s="2"/>
    </row>
    <row r="183">
      <c r="D183" s="2"/>
    </row>
    <row r="184">
      <c r="D184" s="2"/>
    </row>
    <row r="185">
      <c r="D185" s="2"/>
    </row>
    <row r="186">
      <c r="D186" s="2"/>
    </row>
    <row r="187">
      <c r="D187" s="2"/>
    </row>
    <row r="188">
      <c r="D188" s="2"/>
    </row>
    <row r="189">
      <c r="D189" s="2"/>
    </row>
    <row r="190">
      <c r="D190" s="2"/>
    </row>
    <row r="191">
      <c r="D191" s="2"/>
    </row>
    <row r="192">
      <c r="D192" s="2"/>
    </row>
    <row r="193">
      <c r="D193" s="2"/>
    </row>
    <row r="194">
      <c r="D194" s="2"/>
    </row>
    <row r="195">
      <c r="D195" s="2"/>
    </row>
    <row r="196">
      <c r="D196" s="2"/>
    </row>
    <row r="197">
      <c r="D197" s="2"/>
    </row>
    <row r="198">
      <c r="D198" s="2"/>
    </row>
    <row r="199">
      <c r="D199" s="2"/>
    </row>
    <row r="200">
      <c r="D200" s="2"/>
    </row>
    <row r="201">
      <c r="D201" s="2"/>
    </row>
    <row r="202">
      <c r="D202" s="2"/>
    </row>
    <row r="203">
      <c r="D203" s="2"/>
    </row>
    <row r="204">
      <c r="D204" s="2"/>
    </row>
    <row r="205">
      <c r="D205" s="2"/>
    </row>
    <row r="206">
      <c r="D206" s="2"/>
    </row>
    <row r="207">
      <c r="D207" s="2"/>
    </row>
    <row r="208">
      <c r="D208" s="2"/>
    </row>
    <row r="209">
      <c r="D209" s="2"/>
    </row>
    <row r="210">
      <c r="D210" s="2"/>
    </row>
    <row r="211">
      <c r="D211" s="2"/>
    </row>
    <row r="212">
      <c r="D212" s="2"/>
    </row>
    <row r="213">
      <c r="D213" s="2"/>
    </row>
    <row r="214">
      <c r="D214" s="2"/>
    </row>
    <row r="215">
      <c r="D215" s="2"/>
    </row>
    <row r="216">
      <c r="D216" s="2"/>
    </row>
    <row r="217">
      <c r="D217" s="2"/>
    </row>
    <row r="218">
      <c r="D218" s="2"/>
    </row>
    <row r="219">
      <c r="D219" s="2"/>
    </row>
    <row r="220">
      <c r="D220" s="2"/>
    </row>
    <row r="221">
      <c r="D221" s="2"/>
    </row>
    <row r="222">
      <c r="D222" s="2"/>
    </row>
    <row r="223">
      <c r="D223" s="2"/>
    </row>
    <row r="224">
      <c r="D224" s="2"/>
    </row>
    <row r="225">
      <c r="D225" s="2"/>
    </row>
    <row r="226">
      <c r="D226" s="2"/>
    </row>
    <row r="227">
      <c r="D227" s="2"/>
    </row>
    <row r="228">
      <c r="D228" s="2"/>
    </row>
    <row r="229">
      <c r="D229" s="2"/>
    </row>
    <row r="230">
      <c r="D230" s="2"/>
    </row>
    <row r="231">
      <c r="D231" s="2"/>
    </row>
    <row r="232">
      <c r="D232" s="2"/>
    </row>
    <row r="233">
      <c r="D233" s="2"/>
    </row>
    <row r="234">
      <c r="D234" s="2"/>
    </row>
    <row r="235">
      <c r="D235" s="2"/>
    </row>
    <row r="236">
      <c r="D236" s="2"/>
    </row>
    <row r="237">
      <c r="D237" s="2"/>
    </row>
    <row r="238">
      <c r="D238" s="2"/>
    </row>
    <row r="239">
      <c r="D239" s="2"/>
    </row>
    <row r="240">
      <c r="D240" s="2"/>
    </row>
    <row r="241">
      <c r="D241" s="2"/>
    </row>
    <row r="242">
      <c r="D242" s="2"/>
    </row>
    <row r="243">
      <c r="D243" s="2"/>
    </row>
    <row r="244">
      <c r="D244" s="2"/>
    </row>
    <row r="245">
      <c r="D245" s="2"/>
    </row>
    <row r="246">
      <c r="D246" s="2"/>
    </row>
    <row r="247">
      <c r="D247" s="2"/>
    </row>
    <row r="248">
      <c r="D248" s="2"/>
    </row>
    <row r="249">
      <c r="D249" s="2"/>
    </row>
    <row r="250">
      <c r="D250" s="2"/>
    </row>
    <row r="251">
      <c r="D251" s="2"/>
    </row>
    <row r="252">
      <c r="D252" s="2"/>
    </row>
    <row r="253">
      <c r="D253" s="2"/>
    </row>
    <row r="254">
      <c r="D254" s="2"/>
    </row>
    <row r="255">
      <c r="D255" s="2"/>
    </row>
    <row r="256">
      <c r="D256" s="2"/>
    </row>
    <row r="257">
      <c r="D257" s="2"/>
    </row>
    <row r="258">
      <c r="D258" s="2"/>
    </row>
    <row r="259">
      <c r="D259" s="2"/>
    </row>
    <row r="260">
      <c r="D260" s="2"/>
    </row>
    <row r="261">
      <c r="D261" s="2"/>
    </row>
    <row r="262">
      <c r="D262" s="2"/>
    </row>
    <row r="263">
      <c r="D263" s="2"/>
    </row>
    <row r="264">
      <c r="D264" s="2"/>
    </row>
    <row r="265">
      <c r="D265" s="2"/>
    </row>
    <row r="266">
      <c r="D266" s="2"/>
    </row>
    <row r="267">
      <c r="D267" s="2"/>
    </row>
    <row r="268">
      <c r="D268" s="2"/>
    </row>
    <row r="269">
      <c r="D269" s="2"/>
    </row>
    <row r="270">
      <c r="D270" s="2"/>
    </row>
    <row r="271">
      <c r="D271" s="2"/>
    </row>
    <row r="272">
      <c r="D272" s="2"/>
    </row>
    <row r="273">
      <c r="D273" s="2"/>
    </row>
    <row r="274">
      <c r="D274" s="2"/>
    </row>
    <row r="275">
      <c r="D275" s="2"/>
    </row>
    <row r="276">
      <c r="D276" s="2"/>
    </row>
    <row r="277">
      <c r="D277" s="2"/>
    </row>
    <row r="278">
      <c r="D278" s="2"/>
    </row>
    <row r="279">
      <c r="D279" s="2"/>
    </row>
    <row r="280">
      <c r="D280" s="2"/>
    </row>
    <row r="281">
      <c r="D281" s="2"/>
    </row>
    <row r="282">
      <c r="D282" s="2"/>
    </row>
    <row r="283">
      <c r="D283" s="2"/>
    </row>
    <row r="284">
      <c r="D284" s="2"/>
    </row>
    <row r="285">
      <c r="D285" s="2"/>
    </row>
    <row r="286">
      <c r="D286" s="2"/>
    </row>
    <row r="287">
      <c r="D287" s="2"/>
    </row>
    <row r="288">
      <c r="D288" s="2"/>
    </row>
    <row r="289">
      <c r="D289" s="2"/>
    </row>
    <row r="290">
      <c r="D290" s="2"/>
    </row>
    <row r="291">
      <c r="D291" s="2"/>
    </row>
    <row r="292">
      <c r="D292" s="2"/>
    </row>
    <row r="293">
      <c r="D293" s="2"/>
    </row>
    <row r="294">
      <c r="D294" s="2"/>
    </row>
    <row r="295">
      <c r="D295" s="2"/>
    </row>
    <row r="296">
      <c r="D296" s="2"/>
    </row>
    <row r="297">
      <c r="D297" s="2"/>
    </row>
    <row r="298">
      <c r="D298" s="2"/>
    </row>
    <row r="299">
      <c r="D299" s="2"/>
    </row>
    <row r="300">
      <c r="D300" s="2"/>
    </row>
    <row r="301">
      <c r="D301" s="2"/>
    </row>
    <row r="302">
      <c r="D302" s="2"/>
    </row>
    <row r="303">
      <c r="D303" s="2"/>
    </row>
    <row r="304">
      <c r="D304" s="2"/>
    </row>
    <row r="305">
      <c r="D305" s="2"/>
    </row>
    <row r="306">
      <c r="D306" s="2"/>
    </row>
    <row r="307">
      <c r="D307" s="2"/>
    </row>
    <row r="308">
      <c r="D308" s="2"/>
    </row>
    <row r="309">
      <c r="D309" s="2"/>
    </row>
    <row r="310">
      <c r="D310" s="2"/>
    </row>
    <row r="311">
      <c r="D311" s="2"/>
    </row>
    <row r="312">
      <c r="D312" s="2"/>
    </row>
    <row r="313">
      <c r="D313" s="2"/>
    </row>
    <row r="314">
      <c r="D314" s="2"/>
    </row>
    <row r="315">
      <c r="D315" s="2"/>
    </row>
    <row r="316">
      <c r="D316" s="2"/>
    </row>
    <row r="317">
      <c r="D317" s="2"/>
    </row>
    <row r="318">
      <c r="D318" s="2"/>
    </row>
    <row r="319">
      <c r="D319" s="2"/>
    </row>
    <row r="320">
      <c r="D320" s="2"/>
    </row>
    <row r="321">
      <c r="D321" s="2"/>
    </row>
    <row r="322">
      <c r="D322" s="2"/>
    </row>
    <row r="323">
      <c r="D323" s="2"/>
    </row>
    <row r="324">
      <c r="D324" s="2"/>
    </row>
    <row r="325">
      <c r="D325" s="2"/>
    </row>
    <row r="326">
      <c r="D326" s="2"/>
    </row>
    <row r="327">
      <c r="D327" s="2"/>
    </row>
    <row r="328">
      <c r="D328" s="2"/>
    </row>
    <row r="329">
      <c r="D329" s="2"/>
    </row>
    <row r="330">
      <c r="D330" s="2"/>
    </row>
    <row r="331">
      <c r="D331" s="2"/>
    </row>
    <row r="332">
      <c r="D332" s="2"/>
    </row>
    <row r="333">
      <c r="D333" s="2"/>
    </row>
    <row r="334">
      <c r="D334" s="2"/>
    </row>
    <row r="335">
      <c r="D335" s="2"/>
    </row>
    <row r="336">
      <c r="D336" s="2"/>
    </row>
    <row r="337">
      <c r="D337" s="2"/>
    </row>
    <row r="338">
      <c r="D338" s="2"/>
    </row>
    <row r="339">
      <c r="D339" s="2"/>
    </row>
    <row r="340">
      <c r="D340" s="2"/>
    </row>
    <row r="341">
      <c r="D341" s="2"/>
    </row>
    <row r="342">
      <c r="D342" s="2"/>
    </row>
    <row r="343">
      <c r="D343" s="2"/>
    </row>
    <row r="344">
      <c r="D344" s="2"/>
    </row>
    <row r="345">
      <c r="D345" s="2"/>
    </row>
    <row r="346">
      <c r="D346" s="2"/>
    </row>
    <row r="347">
      <c r="D347" s="2"/>
    </row>
    <row r="348">
      <c r="D348" s="2"/>
    </row>
    <row r="349">
      <c r="D349" s="2"/>
    </row>
    <row r="350">
      <c r="D350" s="2"/>
    </row>
    <row r="351">
      <c r="D351" s="2"/>
    </row>
    <row r="352">
      <c r="D352" s="2"/>
    </row>
    <row r="353">
      <c r="D353" s="2"/>
    </row>
    <row r="354">
      <c r="D354" s="2"/>
    </row>
    <row r="355">
      <c r="D355" s="2"/>
    </row>
    <row r="356">
      <c r="D356" s="2"/>
    </row>
    <row r="357">
      <c r="D357" s="2"/>
    </row>
    <row r="358">
      <c r="D358" s="2"/>
    </row>
    <row r="359">
      <c r="D359" s="2"/>
    </row>
    <row r="360">
      <c r="D360" s="2"/>
    </row>
    <row r="361">
      <c r="D361" s="2"/>
    </row>
    <row r="362">
      <c r="D362" s="2"/>
    </row>
    <row r="363">
      <c r="D363" s="2"/>
    </row>
    <row r="364">
      <c r="D364" s="2"/>
    </row>
    <row r="365">
      <c r="D365" s="2"/>
    </row>
    <row r="366">
      <c r="D366" s="2"/>
    </row>
    <row r="367">
      <c r="D367" s="2"/>
    </row>
    <row r="368">
      <c r="D368" s="2"/>
    </row>
    <row r="369">
      <c r="D369" s="2"/>
    </row>
    <row r="370">
      <c r="D370" s="2"/>
    </row>
    <row r="371">
      <c r="D371" s="2"/>
    </row>
    <row r="372">
      <c r="D372" s="2"/>
    </row>
    <row r="373">
      <c r="D373" s="2"/>
    </row>
    <row r="374">
      <c r="D374" s="2"/>
    </row>
    <row r="375">
      <c r="D375" s="2"/>
    </row>
    <row r="376">
      <c r="D376" s="2"/>
    </row>
    <row r="377">
      <c r="D377" s="2"/>
    </row>
    <row r="378">
      <c r="D378" s="2"/>
    </row>
    <row r="379">
      <c r="D379" s="2"/>
    </row>
    <row r="380">
      <c r="D380" s="2"/>
    </row>
    <row r="381">
      <c r="D381" s="2"/>
    </row>
    <row r="382">
      <c r="D382" s="2"/>
    </row>
    <row r="383">
      <c r="D383" s="2"/>
    </row>
    <row r="384">
      <c r="D384" s="2"/>
    </row>
    <row r="385">
      <c r="D385" s="2"/>
    </row>
    <row r="386">
      <c r="D386" s="2"/>
    </row>
    <row r="387">
      <c r="D387" s="2"/>
    </row>
    <row r="388">
      <c r="D388" s="2"/>
    </row>
    <row r="389">
      <c r="D389" s="2"/>
    </row>
    <row r="390">
      <c r="D390" s="2"/>
    </row>
    <row r="391">
      <c r="D391" s="2"/>
    </row>
    <row r="392">
      <c r="D392" s="2"/>
    </row>
    <row r="393">
      <c r="D393" s="2"/>
    </row>
    <row r="394">
      <c r="D394" s="2"/>
    </row>
    <row r="395">
      <c r="D395" s="2"/>
    </row>
    <row r="396">
      <c r="D396" s="2"/>
    </row>
    <row r="397">
      <c r="D397" s="2"/>
    </row>
    <row r="398">
      <c r="D398" s="2"/>
    </row>
    <row r="399">
      <c r="D399" s="2"/>
    </row>
    <row r="400">
      <c r="D400" s="2"/>
    </row>
    <row r="401">
      <c r="D401" s="2"/>
    </row>
    <row r="402">
      <c r="D402" s="2"/>
    </row>
    <row r="403">
      <c r="D403" s="2"/>
    </row>
    <row r="404">
      <c r="D404" s="2"/>
    </row>
    <row r="405">
      <c r="D405" s="2"/>
    </row>
    <row r="406">
      <c r="D406" s="2"/>
    </row>
    <row r="407">
      <c r="D407" s="2"/>
    </row>
    <row r="408">
      <c r="D408" s="2"/>
    </row>
    <row r="409">
      <c r="D409" s="2"/>
    </row>
    <row r="410">
      <c r="D410" s="2"/>
    </row>
    <row r="411">
      <c r="D411" s="2"/>
    </row>
    <row r="412">
      <c r="D412" s="2"/>
    </row>
    <row r="413">
      <c r="D413" s="2"/>
    </row>
    <row r="414">
      <c r="D414" s="2"/>
    </row>
    <row r="415">
      <c r="D415" s="2"/>
    </row>
    <row r="416">
      <c r="D416" s="2"/>
    </row>
    <row r="417">
      <c r="D417" s="2"/>
    </row>
    <row r="418">
      <c r="D418" s="2"/>
    </row>
    <row r="419">
      <c r="D419" s="2"/>
    </row>
    <row r="420">
      <c r="D420" s="2"/>
    </row>
    <row r="421">
      <c r="D421" s="2"/>
    </row>
    <row r="422">
      <c r="D422" s="2"/>
    </row>
    <row r="423">
      <c r="D423" s="2"/>
    </row>
    <row r="424">
      <c r="D424" s="2"/>
    </row>
    <row r="425">
      <c r="D425" s="2"/>
    </row>
    <row r="426">
      <c r="D426" s="2"/>
    </row>
    <row r="427">
      <c r="D427" s="2"/>
    </row>
    <row r="428">
      <c r="D428" s="2"/>
    </row>
    <row r="429">
      <c r="D429" s="2"/>
    </row>
    <row r="430">
      <c r="D430" s="2"/>
    </row>
    <row r="431">
      <c r="D431" s="2"/>
    </row>
    <row r="432">
      <c r="D432" s="2"/>
    </row>
    <row r="433">
      <c r="D433" s="2"/>
    </row>
    <row r="434">
      <c r="D434" s="2"/>
    </row>
    <row r="435">
      <c r="D435" s="2"/>
    </row>
    <row r="436">
      <c r="D436" s="2"/>
    </row>
    <row r="437">
      <c r="D437" s="2"/>
    </row>
    <row r="438">
      <c r="D438" s="2"/>
    </row>
    <row r="439">
      <c r="D439" s="2"/>
    </row>
    <row r="440">
      <c r="D440" s="2"/>
    </row>
    <row r="441">
      <c r="D441" s="2"/>
    </row>
    <row r="442">
      <c r="D442" s="2"/>
    </row>
    <row r="443">
      <c r="D443" s="2"/>
    </row>
    <row r="444">
      <c r="D444" s="2"/>
    </row>
    <row r="445">
      <c r="D445" s="2"/>
    </row>
    <row r="446">
      <c r="D446" s="2"/>
    </row>
    <row r="447">
      <c r="D447" s="2"/>
    </row>
    <row r="448">
      <c r="D448" s="2"/>
    </row>
    <row r="449">
      <c r="D449" s="2"/>
    </row>
    <row r="450">
      <c r="D450" s="2"/>
    </row>
    <row r="451">
      <c r="D451" s="2"/>
    </row>
    <row r="452">
      <c r="D452" s="2"/>
    </row>
    <row r="453">
      <c r="D453" s="2"/>
    </row>
    <row r="454">
      <c r="D454" s="2"/>
    </row>
    <row r="455">
      <c r="D455" s="2"/>
    </row>
    <row r="456">
      <c r="D456" s="2"/>
    </row>
    <row r="457">
      <c r="D457" s="2"/>
    </row>
    <row r="458">
      <c r="D458" s="2"/>
    </row>
    <row r="459">
      <c r="D459" s="2"/>
    </row>
    <row r="460">
      <c r="D460" s="2"/>
    </row>
    <row r="461">
      <c r="D461" s="2"/>
    </row>
    <row r="462">
      <c r="D462" s="2"/>
    </row>
    <row r="463">
      <c r="D463" s="2"/>
    </row>
    <row r="464">
      <c r="D464" s="2"/>
    </row>
    <row r="465">
      <c r="D465" s="2"/>
    </row>
    <row r="466">
      <c r="D466" s="2"/>
    </row>
    <row r="467">
      <c r="D467" s="2"/>
    </row>
    <row r="468">
      <c r="D468" s="2"/>
    </row>
    <row r="469">
      <c r="D469" s="2"/>
    </row>
    <row r="470">
      <c r="D470" s="2"/>
    </row>
    <row r="471">
      <c r="D471" s="2"/>
    </row>
    <row r="472">
      <c r="D472" s="2"/>
    </row>
    <row r="473">
      <c r="D473" s="2"/>
    </row>
    <row r="474">
      <c r="D474" s="2"/>
    </row>
    <row r="475">
      <c r="D475" s="2"/>
    </row>
    <row r="476">
      <c r="D476" s="2"/>
    </row>
    <row r="477">
      <c r="D477" s="2"/>
    </row>
    <row r="478">
      <c r="D478" s="2"/>
    </row>
    <row r="479">
      <c r="D479" s="2"/>
    </row>
    <row r="480">
      <c r="D480" s="2"/>
    </row>
    <row r="481">
      <c r="D481" s="2"/>
    </row>
    <row r="482">
      <c r="D482" s="2"/>
    </row>
    <row r="483">
      <c r="D483" s="2"/>
    </row>
    <row r="484">
      <c r="D484" s="2"/>
    </row>
    <row r="485">
      <c r="D485" s="2"/>
    </row>
    <row r="486">
      <c r="D486" s="2"/>
    </row>
    <row r="487">
      <c r="D487" s="2"/>
    </row>
    <row r="488">
      <c r="D488" s="2"/>
    </row>
    <row r="489">
      <c r="D489" s="2"/>
    </row>
    <row r="490">
      <c r="D490" s="2"/>
    </row>
    <row r="491">
      <c r="D491" s="2"/>
    </row>
    <row r="492">
      <c r="D492" s="2"/>
    </row>
    <row r="493">
      <c r="D493" s="2"/>
    </row>
    <row r="494">
      <c r="D494" s="2"/>
    </row>
    <row r="495">
      <c r="D495" s="2"/>
    </row>
    <row r="496">
      <c r="D496" s="2"/>
    </row>
    <row r="497">
      <c r="D497" s="2"/>
    </row>
    <row r="498">
      <c r="D498" s="2"/>
    </row>
    <row r="499">
      <c r="D499" s="2"/>
    </row>
    <row r="500">
      <c r="D500" s="2"/>
    </row>
    <row r="501">
      <c r="D501" s="2"/>
    </row>
    <row r="502">
      <c r="D502" s="2"/>
    </row>
    <row r="503">
      <c r="D503" s="2"/>
    </row>
    <row r="504">
      <c r="D504" s="2"/>
    </row>
    <row r="505">
      <c r="D505" s="2"/>
    </row>
    <row r="506">
      <c r="D506" s="2"/>
    </row>
    <row r="507">
      <c r="D507" s="2"/>
    </row>
    <row r="508">
      <c r="D508" s="2"/>
    </row>
    <row r="509">
      <c r="D509" s="2"/>
    </row>
    <row r="510">
      <c r="D510" s="2"/>
    </row>
    <row r="511">
      <c r="D511" s="2"/>
    </row>
    <row r="512">
      <c r="D512" s="2"/>
    </row>
    <row r="513">
      <c r="D513" s="2"/>
    </row>
    <row r="514">
      <c r="D514" s="2"/>
    </row>
    <row r="515">
      <c r="D515" s="2"/>
    </row>
    <row r="516">
      <c r="D516" s="2"/>
    </row>
    <row r="517">
      <c r="D517" s="2"/>
    </row>
    <row r="518">
      <c r="D518" s="2"/>
    </row>
    <row r="519">
      <c r="D519" s="2"/>
    </row>
    <row r="520">
      <c r="D520" s="2"/>
    </row>
    <row r="521">
      <c r="D521" s="2"/>
    </row>
    <row r="522">
      <c r="D522" s="2"/>
    </row>
    <row r="523">
      <c r="D523" s="2"/>
    </row>
    <row r="524">
      <c r="D524" s="2"/>
    </row>
    <row r="525">
      <c r="D525" s="2"/>
    </row>
    <row r="526">
      <c r="D526" s="2"/>
    </row>
    <row r="527">
      <c r="D527" s="2"/>
    </row>
    <row r="528">
      <c r="D528" s="2"/>
    </row>
    <row r="529">
      <c r="D529" s="2"/>
    </row>
    <row r="530">
      <c r="D530" s="2"/>
    </row>
    <row r="531">
      <c r="D531" s="2"/>
    </row>
    <row r="532">
      <c r="D532" s="2"/>
    </row>
    <row r="533">
      <c r="D533" s="2"/>
    </row>
    <row r="534">
      <c r="D534" s="2"/>
    </row>
    <row r="535">
      <c r="D535" s="2"/>
    </row>
    <row r="536">
      <c r="D536" s="2"/>
    </row>
    <row r="537">
      <c r="D537" s="2"/>
    </row>
    <row r="538">
      <c r="D538" s="2"/>
    </row>
    <row r="539">
      <c r="D539" s="2"/>
    </row>
    <row r="540">
      <c r="D540" s="2"/>
    </row>
    <row r="541">
      <c r="D541" s="2"/>
    </row>
    <row r="542">
      <c r="D542" s="2"/>
    </row>
    <row r="543">
      <c r="D543" s="2"/>
    </row>
    <row r="544">
      <c r="D544" s="2"/>
    </row>
    <row r="545">
      <c r="D545" s="2"/>
    </row>
    <row r="546">
      <c r="D546" s="2"/>
    </row>
    <row r="547">
      <c r="D547" s="2"/>
    </row>
    <row r="548">
      <c r="D548" s="2"/>
    </row>
    <row r="549">
      <c r="D549" s="2"/>
    </row>
    <row r="550">
      <c r="D550" s="2"/>
    </row>
    <row r="551">
      <c r="D551" s="2"/>
    </row>
    <row r="552">
      <c r="D552" s="2"/>
    </row>
    <row r="553">
      <c r="D553" s="2"/>
    </row>
    <row r="554">
      <c r="D554" s="2"/>
    </row>
    <row r="555">
      <c r="D555" s="2"/>
    </row>
    <row r="556">
      <c r="D556" s="2"/>
    </row>
    <row r="557">
      <c r="D557" s="2"/>
    </row>
    <row r="558">
      <c r="D558" s="2"/>
    </row>
    <row r="559">
      <c r="D559" s="2"/>
    </row>
    <row r="560">
      <c r="D560" s="2"/>
    </row>
    <row r="561">
      <c r="D561" s="2"/>
    </row>
    <row r="562">
      <c r="D562" s="2"/>
    </row>
    <row r="563">
      <c r="D563" s="2"/>
    </row>
    <row r="564">
      <c r="D564" s="2"/>
    </row>
    <row r="565">
      <c r="D565" s="2"/>
    </row>
    <row r="566">
      <c r="D566" s="2"/>
    </row>
    <row r="567">
      <c r="D567" s="2"/>
    </row>
    <row r="568">
      <c r="D568" s="2"/>
    </row>
    <row r="569">
      <c r="D569" s="2"/>
    </row>
    <row r="570">
      <c r="D570" s="2"/>
    </row>
    <row r="571">
      <c r="D571" s="2"/>
    </row>
    <row r="572">
      <c r="D572" s="2"/>
    </row>
    <row r="573">
      <c r="D573" s="2"/>
    </row>
    <row r="574">
      <c r="D574" s="2"/>
    </row>
    <row r="575">
      <c r="D575" s="2"/>
    </row>
    <row r="576">
      <c r="D576" s="2"/>
    </row>
    <row r="577">
      <c r="D577" s="2"/>
    </row>
    <row r="578">
      <c r="D578" s="2"/>
    </row>
    <row r="579">
      <c r="D579" s="2"/>
    </row>
    <row r="580">
      <c r="D580" s="2"/>
    </row>
    <row r="581">
      <c r="D581" s="2"/>
    </row>
    <row r="582">
      <c r="D582" s="2"/>
    </row>
    <row r="583">
      <c r="D583" s="2"/>
    </row>
    <row r="584">
      <c r="D584" s="2"/>
    </row>
    <row r="585">
      <c r="D585" s="2"/>
    </row>
    <row r="586">
      <c r="D586" s="2"/>
    </row>
    <row r="587">
      <c r="D587" s="2"/>
    </row>
    <row r="588">
      <c r="D588" s="2"/>
    </row>
    <row r="589">
      <c r="D589" s="2"/>
    </row>
    <row r="590">
      <c r="D590" s="2"/>
    </row>
    <row r="591">
      <c r="D591" s="2"/>
    </row>
    <row r="592">
      <c r="D592" s="2"/>
    </row>
    <row r="593">
      <c r="D593" s="2"/>
    </row>
    <row r="594">
      <c r="D594" s="2"/>
    </row>
    <row r="595">
      <c r="D595" s="2"/>
    </row>
    <row r="596">
      <c r="D596" s="2"/>
    </row>
    <row r="597">
      <c r="D597" s="2"/>
    </row>
    <row r="598">
      <c r="D598" s="2"/>
    </row>
    <row r="599">
      <c r="D599" s="2"/>
    </row>
    <row r="600">
      <c r="D600" s="2"/>
    </row>
    <row r="601">
      <c r="D601" s="2"/>
    </row>
    <row r="602">
      <c r="D602" s="2"/>
    </row>
    <row r="603">
      <c r="D603" s="2"/>
    </row>
    <row r="604">
      <c r="D604" s="2"/>
    </row>
    <row r="605">
      <c r="D605" s="2"/>
    </row>
    <row r="606">
      <c r="D606" s="2"/>
    </row>
    <row r="607">
      <c r="D607" s="2"/>
    </row>
    <row r="608">
      <c r="D608" s="2"/>
    </row>
    <row r="609">
      <c r="D609" s="2"/>
    </row>
    <row r="610">
      <c r="D610" s="2"/>
    </row>
    <row r="611">
      <c r="D611" s="2"/>
    </row>
    <row r="612">
      <c r="D612" s="2"/>
    </row>
    <row r="613">
      <c r="D613" s="2"/>
    </row>
    <row r="614">
      <c r="D614" s="2"/>
    </row>
    <row r="615">
      <c r="D615" s="2"/>
    </row>
    <row r="616">
      <c r="D616" s="2"/>
    </row>
    <row r="617">
      <c r="D617" s="2"/>
    </row>
    <row r="618">
      <c r="D618" s="2"/>
    </row>
    <row r="619">
      <c r="D619" s="2"/>
    </row>
    <row r="620">
      <c r="D620" s="2"/>
    </row>
    <row r="621">
      <c r="D621" s="2"/>
    </row>
    <row r="622">
      <c r="D622" s="2"/>
    </row>
    <row r="623">
      <c r="D623" s="2"/>
    </row>
    <row r="624">
      <c r="D624" s="2"/>
    </row>
    <row r="625">
      <c r="D625" s="2"/>
    </row>
    <row r="626">
      <c r="D626" s="2"/>
    </row>
    <row r="627">
      <c r="D627" s="2"/>
    </row>
    <row r="628">
      <c r="D628" s="2"/>
    </row>
    <row r="629">
      <c r="D629" s="2"/>
    </row>
    <row r="630">
      <c r="D630" s="2"/>
    </row>
    <row r="631">
      <c r="D631" s="2"/>
    </row>
    <row r="632">
      <c r="D632" s="2"/>
    </row>
    <row r="633">
      <c r="D633" s="2"/>
    </row>
    <row r="634">
      <c r="D634" s="2"/>
    </row>
    <row r="635">
      <c r="D635" s="2"/>
    </row>
    <row r="636">
      <c r="D636" s="2"/>
    </row>
    <row r="637">
      <c r="D637" s="2"/>
    </row>
    <row r="638">
      <c r="D638" s="2"/>
    </row>
    <row r="639">
      <c r="D639" s="2"/>
    </row>
    <row r="640">
      <c r="D640" s="2"/>
    </row>
    <row r="641">
      <c r="D641" s="2"/>
    </row>
    <row r="642">
      <c r="D642" s="2"/>
    </row>
    <row r="643">
      <c r="D643" s="2"/>
    </row>
    <row r="644">
      <c r="D644" s="2"/>
    </row>
    <row r="645">
      <c r="D645" s="2"/>
    </row>
    <row r="646">
      <c r="D646" s="2"/>
    </row>
    <row r="647">
      <c r="D647" s="2"/>
    </row>
    <row r="648">
      <c r="D648" s="2"/>
    </row>
    <row r="649">
      <c r="D649" s="2"/>
    </row>
    <row r="650">
      <c r="D650" s="2"/>
    </row>
    <row r="651">
      <c r="D651" s="2"/>
    </row>
    <row r="652">
      <c r="D652" s="2"/>
    </row>
    <row r="653">
      <c r="D653" s="2"/>
    </row>
    <row r="654">
      <c r="D654" s="2"/>
    </row>
    <row r="655">
      <c r="D655" s="2"/>
    </row>
    <row r="656">
      <c r="D656" s="2"/>
    </row>
    <row r="657">
      <c r="D657" s="2"/>
    </row>
    <row r="658">
      <c r="D658" s="2"/>
    </row>
    <row r="659">
      <c r="D659" s="2"/>
    </row>
    <row r="660">
      <c r="D660" s="2"/>
    </row>
    <row r="661">
      <c r="D661" s="2"/>
    </row>
    <row r="662">
      <c r="D662" s="2"/>
    </row>
    <row r="663">
      <c r="D663" s="2"/>
    </row>
    <row r="664">
      <c r="D664" s="2"/>
    </row>
    <row r="665">
      <c r="D665" s="2"/>
    </row>
    <row r="666">
      <c r="D666" s="2"/>
    </row>
    <row r="667">
      <c r="D667" s="2"/>
    </row>
    <row r="668">
      <c r="D668" s="2"/>
    </row>
    <row r="669">
      <c r="D669" s="2"/>
    </row>
    <row r="670">
      <c r="D670" s="2"/>
    </row>
    <row r="671">
      <c r="D671" s="2"/>
    </row>
    <row r="672">
      <c r="D672" s="2"/>
    </row>
    <row r="673">
      <c r="D673" s="2"/>
    </row>
    <row r="674">
      <c r="D674" s="2"/>
    </row>
    <row r="675">
      <c r="D675" s="2"/>
    </row>
    <row r="676">
      <c r="D676" s="2"/>
    </row>
    <row r="677">
      <c r="D677" s="2"/>
    </row>
    <row r="678">
      <c r="D678" s="2"/>
    </row>
    <row r="679">
      <c r="D679" s="2"/>
    </row>
    <row r="680">
      <c r="D680" s="2"/>
    </row>
    <row r="681">
      <c r="D681" s="2"/>
    </row>
    <row r="682">
      <c r="D682" s="2"/>
    </row>
    <row r="683">
      <c r="D683" s="2"/>
    </row>
    <row r="684">
      <c r="D684" s="2"/>
    </row>
    <row r="685">
      <c r="D685" s="2"/>
    </row>
    <row r="686">
      <c r="D686" s="2"/>
    </row>
    <row r="687">
      <c r="D687" s="2"/>
    </row>
    <row r="688">
      <c r="D688" s="2"/>
    </row>
    <row r="689">
      <c r="D689" s="2"/>
    </row>
    <row r="690">
      <c r="D690" s="2"/>
    </row>
    <row r="691">
      <c r="D691" s="2"/>
    </row>
    <row r="692">
      <c r="D692" s="2"/>
    </row>
    <row r="693">
      <c r="D693" s="2"/>
    </row>
    <row r="694">
      <c r="D694" s="2"/>
    </row>
    <row r="695">
      <c r="D695" s="2"/>
    </row>
    <row r="696">
      <c r="D696" s="2"/>
    </row>
    <row r="697">
      <c r="D697" s="2"/>
    </row>
    <row r="698">
      <c r="D698" s="2"/>
    </row>
    <row r="699">
      <c r="D699" s="2"/>
    </row>
    <row r="700">
      <c r="D700" s="2"/>
    </row>
    <row r="701">
      <c r="D701" s="2"/>
    </row>
    <row r="702">
      <c r="D702" s="2"/>
    </row>
    <row r="703">
      <c r="D703" s="2"/>
    </row>
    <row r="704">
      <c r="D704" s="2"/>
    </row>
    <row r="705">
      <c r="D705" s="2"/>
    </row>
    <row r="706">
      <c r="D706" s="2"/>
    </row>
    <row r="707">
      <c r="D707" s="2"/>
    </row>
    <row r="708">
      <c r="D708" s="2"/>
    </row>
    <row r="709">
      <c r="D709" s="2"/>
    </row>
    <row r="710">
      <c r="D710" s="2"/>
    </row>
    <row r="711">
      <c r="D711" s="2"/>
    </row>
    <row r="712">
      <c r="D712" s="2"/>
    </row>
    <row r="713">
      <c r="D713" s="2"/>
    </row>
    <row r="714">
      <c r="D714" s="2"/>
    </row>
    <row r="715">
      <c r="D715" s="2"/>
    </row>
    <row r="716">
      <c r="D716" s="2"/>
    </row>
    <row r="717">
      <c r="D717" s="2"/>
    </row>
    <row r="718">
      <c r="D718" s="2"/>
    </row>
    <row r="719">
      <c r="D719" s="2"/>
    </row>
    <row r="720">
      <c r="D720" s="2"/>
    </row>
    <row r="721">
      <c r="D721" s="2"/>
    </row>
    <row r="722">
      <c r="D722" s="2"/>
    </row>
    <row r="723">
      <c r="D723" s="2"/>
    </row>
    <row r="724">
      <c r="D724" s="2"/>
    </row>
    <row r="725">
      <c r="D725" s="2"/>
    </row>
    <row r="726">
      <c r="D726" s="2"/>
    </row>
    <row r="727">
      <c r="D727" s="2"/>
    </row>
    <row r="728">
      <c r="D728" s="2"/>
    </row>
    <row r="729">
      <c r="D729" s="2"/>
    </row>
    <row r="730">
      <c r="D730" s="2"/>
    </row>
    <row r="731">
      <c r="D731" s="2"/>
    </row>
    <row r="732">
      <c r="D732" s="2"/>
    </row>
    <row r="733">
      <c r="D733" s="2"/>
    </row>
    <row r="734">
      <c r="D734" s="2"/>
    </row>
    <row r="735">
      <c r="D735" s="2"/>
    </row>
    <row r="736">
      <c r="D736" s="2"/>
    </row>
    <row r="737">
      <c r="D737" s="2"/>
    </row>
    <row r="738">
      <c r="D738" s="2"/>
    </row>
    <row r="739">
      <c r="D739" s="2"/>
    </row>
    <row r="740">
      <c r="D740" s="2"/>
    </row>
    <row r="741">
      <c r="D741" s="2"/>
    </row>
    <row r="742">
      <c r="D742" s="2"/>
    </row>
    <row r="743">
      <c r="D743" s="2"/>
    </row>
    <row r="744">
      <c r="D744" s="2"/>
    </row>
    <row r="745">
      <c r="D745" s="2"/>
    </row>
    <row r="746">
      <c r="D746" s="2"/>
    </row>
    <row r="747">
      <c r="D747" s="2"/>
    </row>
    <row r="748">
      <c r="D748" s="2"/>
    </row>
    <row r="749">
      <c r="D749" s="2"/>
    </row>
    <row r="750">
      <c r="D750" s="2"/>
    </row>
    <row r="751">
      <c r="D751" s="2"/>
    </row>
    <row r="752">
      <c r="D752" s="2"/>
    </row>
    <row r="753">
      <c r="D753" s="2"/>
    </row>
    <row r="754">
      <c r="D754" s="2"/>
    </row>
    <row r="755">
      <c r="D755" s="2"/>
    </row>
    <row r="756">
      <c r="D756" s="2"/>
    </row>
    <row r="757">
      <c r="D757" s="2"/>
    </row>
    <row r="758">
      <c r="D758" s="2"/>
    </row>
    <row r="759">
      <c r="D759" s="2"/>
    </row>
    <row r="760">
      <c r="D760" s="2"/>
    </row>
    <row r="761">
      <c r="D761" s="2"/>
    </row>
    <row r="762">
      <c r="D762" s="2"/>
    </row>
    <row r="763">
      <c r="D763" s="2"/>
    </row>
    <row r="764">
      <c r="D764" s="2"/>
    </row>
    <row r="765">
      <c r="D765" s="2"/>
    </row>
    <row r="766">
      <c r="D766" s="2"/>
    </row>
    <row r="767">
      <c r="D767" s="2"/>
    </row>
    <row r="768">
      <c r="D768" s="2"/>
    </row>
    <row r="769">
      <c r="D769" s="2"/>
    </row>
    <row r="770">
      <c r="D770" s="2"/>
    </row>
    <row r="771">
      <c r="D771" s="2"/>
    </row>
    <row r="772">
      <c r="D772" s="2"/>
    </row>
    <row r="773">
      <c r="D773" s="2"/>
    </row>
    <row r="774">
      <c r="D774" s="2"/>
    </row>
    <row r="775">
      <c r="D775" s="2"/>
    </row>
    <row r="776">
      <c r="D776" s="2"/>
    </row>
    <row r="777">
      <c r="D777" s="2"/>
    </row>
    <row r="778">
      <c r="D778" s="2"/>
    </row>
    <row r="779">
      <c r="D779" s="2"/>
    </row>
    <row r="780">
      <c r="D780" s="2"/>
    </row>
    <row r="781">
      <c r="D781" s="2"/>
    </row>
    <row r="782">
      <c r="D782" s="2"/>
    </row>
    <row r="783">
      <c r="D783" s="2"/>
    </row>
    <row r="784">
      <c r="D784" s="2"/>
    </row>
    <row r="785">
      <c r="D785" s="2"/>
    </row>
    <row r="786">
      <c r="D786" s="2"/>
    </row>
    <row r="787">
      <c r="D787" s="2"/>
    </row>
    <row r="788">
      <c r="D788" s="2"/>
    </row>
    <row r="789">
      <c r="D789" s="2"/>
    </row>
    <row r="790">
      <c r="D790" s="2"/>
    </row>
    <row r="791">
      <c r="D791" s="2"/>
    </row>
    <row r="792">
      <c r="D792" s="2"/>
    </row>
    <row r="793">
      <c r="D793" s="2"/>
    </row>
    <row r="794">
      <c r="D794" s="2"/>
    </row>
    <row r="795">
      <c r="D795" s="2"/>
    </row>
    <row r="796">
      <c r="D796" s="2"/>
    </row>
    <row r="797">
      <c r="D797" s="2"/>
    </row>
    <row r="798">
      <c r="D798" s="2"/>
    </row>
    <row r="799">
      <c r="D799" s="2"/>
    </row>
    <row r="800">
      <c r="D800" s="2"/>
    </row>
    <row r="801">
      <c r="D801" s="2"/>
    </row>
    <row r="802">
      <c r="D802" s="2"/>
    </row>
    <row r="803">
      <c r="D803" s="2"/>
    </row>
    <row r="804">
      <c r="D804" s="2"/>
    </row>
    <row r="805">
      <c r="D805" s="2"/>
    </row>
    <row r="806">
      <c r="D806" s="2"/>
    </row>
    <row r="807">
      <c r="D807" s="2"/>
    </row>
    <row r="808">
      <c r="D808" s="2"/>
    </row>
    <row r="809">
      <c r="D809" s="2"/>
    </row>
    <row r="810">
      <c r="D810" s="2"/>
    </row>
    <row r="811">
      <c r="D811" s="2"/>
    </row>
    <row r="812">
      <c r="D812" s="2"/>
    </row>
    <row r="813">
      <c r="D813" s="2"/>
    </row>
    <row r="814">
      <c r="D814" s="2"/>
    </row>
    <row r="815">
      <c r="D815" s="2"/>
    </row>
    <row r="816">
      <c r="D816" s="2"/>
    </row>
    <row r="817">
      <c r="D817" s="2"/>
    </row>
    <row r="818">
      <c r="D818" s="2"/>
    </row>
    <row r="819">
      <c r="D819" s="2"/>
    </row>
    <row r="820">
      <c r="D820" s="2"/>
    </row>
    <row r="821">
      <c r="D821" s="2"/>
    </row>
    <row r="822">
      <c r="D822" s="2"/>
    </row>
    <row r="823">
      <c r="D823" s="2"/>
    </row>
    <row r="824">
      <c r="D824" s="2"/>
    </row>
    <row r="825">
      <c r="D825" s="2"/>
    </row>
    <row r="826">
      <c r="D826" s="2"/>
    </row>
    <row r="827">
      <c r="D827" s="2"/>
    </row>
    <row r="828">
      <c r="D828" s="2"/>
    </row>
    <row r="829">
      <c r="D829" s="2"/>
    </row>
    <row r="830">
      <c r="D830" s="2"/>
    </row>
    <row r="831">
      <c r="D831" s="2"/>
    </row>
    <row r="832">
      <c r="D832" s="2"/>
    </row>
    <row r="833">
      <c r="D833" s="2"/>
    </row>
    <row r="834">
      <c r="D834" s="2"/>
    </row>
    <row r="835">
      <c r="D835" s="2"/>
    </row>
    <row r="836">
      <c r="D836" s="2"/>
    </row>
    <row r="837">
      <c r="D837" s="2"/>
    </row>
    <row r="838">
      <c r="D838" s="2"/>
    </row>
    <row r="839">
      <c r="D839" s="2"/>
    </row>
    <row r="840">
      <c r="D840" s="2"/>
    </row>
    <row r="841">
      <c r="D841" s="2"/>
    </row>
    <row r="842">
      <c r="D842" s="2"/>
    </row>
    <row r="843">
      <c r="D843" s="2"/>
    </row>
    <row r="844">
      <c r="D844" s="2"/>
    </row>
    <row r="845">
      <c r="D845" s="2"/>
    </row>
    <row r="846">
      <c r="D846" s="2"/>
    </row>
    <row r="847">
      <c r="D847" s="2"/>
    </row>
    <row r="848">
      <c r="D848" s="2"/>
    </row>
    <row r="849">
      <c r="D849" s="2"/>
    </row>
    <row r="850">
      <c r="D850" s="2"/>
    </row>
    <row r="851">
      <c r="D851" s="2"/>
    </row>
    <row r="852">
      <c r="D852" s="2"/>
    </row>
    <row r="853">
      <c r="D853" s="2"/>
    </row>
    <row r="854">
      <c r="D854" s="2"/>
    </row>
    <row r="855">
      <c r="D855" s="2"/>
    </row>
    <row r="856">
      <c r="D856" s="2"/>
    </row>
    <row r="857">
      <c r="D857" s="2"/>
    </row>
    <row r="858">
      <c r="D858" s="2"/>
    </row>
    <row r="859">
      <c r="D859" s="2"/>
    </row>
    <row r="860">
      <c r="D860" s="2"/>
    </row>
    <row r="861">
      <c r="D861" s="2"/>
    </row>
    <row r="862">
      <c r="D862" s="2"/>
    </row>
    <row r="863">
      <c r="D863" s="2"/>
    </row>
    <row r="864">
      <c r="D864" s="2"/>
    </row>
    <row r="865">
      <c r="D865" s="2"/>
    </row>
    <row r="866">
      <c r="D866" s="2"/>
    </row>
    <row r="867">
      <c r="D867" s="2"/>
    </row>
    <row r="868">
      <c r="D868" s="2"/>
    </row>
    <row r="869">
      <c r="D869" s="2"/>
    </row>
    <row r="870">
      <c r="D870" s="2"/>
    </row>
    <row r="871">
      <c r="D871" s="2"/>
    </row>
    <row r="872">
      <c r="D872" s="2"/>
    </row>
    <row r="873">
      <c r="D873" s="2"/>
    </row>
    <row r="874">
      <c r="D874" s="2"/>
    </row>
    <row r="875">
      <c r="D875" s="2"/>
    </row>
    <row r="876">
      <c r="D876" s="2"/>
    </row>
    <row r="877">
      <c r="D877" s="2"/>
    </row>
    <row r="878">
      <c r="D878" s="2"/>
    </row>
    <row r="879">
      <c r="D879" s="2"/>
    </row>
  </sheetData>
  <hyperlinks>
    <hyperlink r:id="rId1" ref="F4"/>
    <hyperlink r:id="rId2" ref="F5"/>
    <hyperlink r:id="rId3" ref="F6"/>
    <hyperlink r:id="rId4" ref="F7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6" max="25" width="10.63"/>
    <col customWidth="1" min="26" max="37" width="8.88"/>
  </cols>
  <sheetData>
    <row r="1">
      <c r="A1" s="1"/>
      <c r="D1" s="2"/>
    </row>
    <row r="2">
      <c r="A2" s="3" t="s">
        <v>0</v>
      </c>
      <c r="B2" s="6" t="s">
        <v>53</v>
      </c>
      <c r="D2" s="2"/>
      <c r="E2" s="5"/>
    </row>
    <row r="3">
      <c r="C3" s="6" t="s">
        <v>2</v>
      </c>
      <c r="D3" s="2" t="s">
        <v>3</v>
      </c>
      <c r="E3" s="5" t="s">
        <v>4</v>
      </c>
      <c r="F3" s="8" t="s">
        <v>5</v>
      </c>
    </row>
    <row r="4">
      <c r="C4" s="6" t="s">
        <v>6</v>
      </c>
      <c r="D4" s="2" t="s">
        <v>54</v>
      </c>
      <c r="E4" s="5" t="s">
        <v>4</v>
      </c>
      <c r="F4" s="8" t="s">
        <v>5</v>
      </c>
    </row>
    <row r="5">
      <c r="C5" s="6" t="s">
        <v>7</v>
      </c>
      <c r="D5" s="32">
        <v>0.03</v>
      </c>
      <c r="E5" s="6" t="s">
        <v>8</v>
      </c>
      <c r="F5" s="8" t="s">
        <v>9</v>
      </c>
    </row>
    <row r="6">
      <c r="C6" s="6" t="s">
        <v>10</v>
      </c>
      <c r="D6" s="2">
        <v>43500.0</v>
      </c>
      <c r="E6" s="6" t="s">
        <v>11</v>
      </c>
      <c r="F6" s="8" t="s">
        <v>12</v>
      </c>
    </row>
    <row r="7">
      <c r="C7" s="6" t="s">
        <v>13</v>
      </c>
      <c r="D7" s="2">
        <v>16400.0</v>
      </c>
      <c r="E7" s="6" t="s">
        <v>14</v>
      </c>
      <c r="F7" s="6" t="s">
        <v>14</v>
      </c>
    </row>
    <row r="8">
      <c r="C8" s="6" t="s">
        <v>15</v>
      </c>
      <c r="D8" s="2">
        <v>11500.0</v>
      </c>
      <c r="E8" s="6" t="s">
        <v>14</v>
      </c>
      <c r="F8" s="6" t="s">
        <v>14</v>
      </c>
    </row>
    <row r="9">
      <c r="C9" s="6" t="s">
        <v>16</v>
      </c>
      <c r="D9" s="2">
        <v>125000.0</v>
      </c>
      <c r="E9" s="6" t="s">
        <v>14</v>
      </c>
      <c r="F9" s="6" t="s">
        <v>14</v>
      </c>
    </row>
    <row r="10">
      <c r="C10" s="6" t="s">
        <v>17</v>
      </c>
      <c r="D10" s="2">
        <v>55000.0</v>
      </c>
      <c r="E10" s="6" t="s">
        <v>14</v>
      </c>
      <c r="F10" s="6" t="s">
        <v>14</v>
      </c>
    </row>
    <row r="11">
      <c r="C11" s="6" t="s">
        <v>18</v>
      </c>
      <c r="D11" s="2">
        <v>120000.0</v>
      </c>
      <c r="E11" s="6" t="s">
        <v>14</v>
      </c>
      <c r="F11" s="6" t="s">
        <v>14</v>
      </c>
    </row>
    <row r="12">
      <c r="C12" s="6" t="s">
        <v>19</v>
      </c>
      <c r="D12" s="2">
        <f>12.1</f>
        <v>12.1</v>
      </c>
      <c r="E12" s="6" t="s">
        <v>20</v>
      </c>
      <c r="F12" s="6" t="s">
        <v>14</v>
      </c>
      <c r="G12" s="6" t="s">
        <v>21</v>
      </c>
    </row>
    <row r="13">
      <c r="B13" s="6"/>
      <c r="C13" s="6"/>
      <c r="D13" s="2"/>
      <c r="E13" s="6"/>
    </row>
    <row r="14">
      <c r="B14" s="6" t="s">
        <v>55</v>
      </c>
      <c r="C14" s="12"/>
      <c r="D14" s="14"/>
      <c r="E14" s="12" t="s">
        <v>56</v>
      </c>
      <c r="F14" s="14"/>
      <c r="G14" s="14"/>
      <c r="H14" s="17"/>
      <c r="I14" s="14" t="s">
        <v>57</v>
      </c>
      <c r="J14" s="14"/>
      <c r="K14" s="14"/>
      <c r="L14" s="17"/>
    </row>
    <row r="15">
      <c r="B15" s="6"/>
      <c r="C15" s="19"/>
      <c r="E15" s="15" t="s">
        <v>58</v>
      </c>
      <c r="F15" s="15" t="s">
        <v>59</v>
      </c>
      <c r="G15" s="15" t="s">
        <v>60</v>
      </c>
      <c r="H15" s="15" t="s">
        <v>61</v>
      </c>
      <c r="I15" s="15" t="s">
        <v>58</v>
      </c>
      <c r="J15" s="15" t="s">
        <v>59</v>
      </c>
      <c r="K15" s="15" t="s">
        <v>60</v>
      </c>
      <c r="L15" s="15" t="s">
        <v>61</v>
      </c>
    </row>
    <row r="16">
      <c r="B16" s="6"/>
      <c r="C16" s="12" t="s">
        <v>62</v>
      </c>
      <c r="D16" s="33" t="s">
        <v>43</v>
      </c>
      <c r="E16" s="18">
        <f>J73</f>
        <v>7079663.2</v>
      </c>
      <c r="F16" s="18">
        <f>O73</f>
        <v>14159326.4</v>
      </c>
      <c r="G16" s="18">
        <f>T73</f>
        <v>21363989.6</v>
      </c>
      <c r="H16" s="18">
        <f>Y73</f>
        <v>25849452.8</v>
      </c>
      <c r="I16" s="18">
        <f>J74</f>
        <v>117994.3867</v>
      </c>
      <c r="J16" s="18">
        <f>O74</f>
        <v>117994.3867</v>
      </c>
      <c r="K16" s="18">
        <f>T74</f>
        <v>118688.8311</v>
      </c>
      <c r="L16" s="18">
        <f>Y74</f>
        <v>107706.0533</v>
      </c>
    </row>
    <row r="17">
      <c r="B17" s="6"/>
      <c r="C17" s="19"/>
      <c r="D17" s="34" t="s">
        <v>42</v>
      </c>
      <c r="E17" s="18">
        <f>J88</f>
        <v>5710800</v>
      </c>
      <c r="F17" s="18">
        <f>O88</f>
        <v>7396600</v>
      </c>
      <c r="G17" s="18">
        <f>T88</f>
        <v>9082400</v>
      </c>
      <c r="H17" s="18">
        <f>Y88</f>
        <v>10768200</v>
      </c>
      <c r="I17" s="18">
        <f>J89</f>
        <v>95180</v>
      </c>
      <c r="J17" s="18">
        <f>O89</f>
        <v>61638.33333</v>
      </c>
      <c r="K17" s="18">
        <f>T89</f>
        <v>50457.77778</v>
      </c>
      <c r="L17" s="18">
        <f>Y89</f>
        <v>44867.5</v>
      </c>
    </row>
    <row r="18">
      <c r="B18" s="6"/>
      <c r="C18" s="19"/>
      <c r="D18" s="34" t="s">
        <v>63</v>
      </c>
      <c r="E18" s="18">
        <f t="shared" ref="E18:L18" si="1">E17-E16</f>
        <v>-1368863.2</v>
      </c>
      <c r="F18" s="18">
        <f t="shared" si="1"/>
        <v>-6762726.4</v>
      </c>
      <c r="G18" s="18">
        <f t="shared" si="1"/>
        <v>-12281589.6</v>
      </c>
      <c r="H18" s="18">
        <f t="shared" si="1"/>
        <v>-15081252.8</v>
      </c>
      <c r="I18" s="18">
        <f t="shared" si="1"/>
        <v>-22814.38667</v>
      </c>
      <c r="J18" s="18">
        <f t="shared" si="1"/>
        <v>-56356.05333</v>
      </c>
      <c r="K18" s="18">
        <f t="shared" si="1"/>
        <v>-68231.05333</v>
      </c>
      <c r="L18" s="18">
        <f t="shared" si="1"/>
        <v>-62838.55333</v>
      </c>
    </row>
    <row r="19">
      <c r="B19" s="6"/>
      <c r="C19" s="12" t="s">
        <v>64</v>
      </c>
      <c r="D19" s="33" t="s">
        <v>43</v>
      </c>
      <c r="E19" s="18">
        <f>J120</f>
        <v>6632368</v>
      </c>
      <c r="F19" s="18">
        <f>O120</f>
        <v>13264736</v>
      </c>
      <c r="G19" s="18">
        <f>T120</f>
        <v>20022104</v>
      </c>
      <c r="H19" s="18">
        <f>Y120</f>
        <v>24060272</v>
      </c>
      <c r="I19" s="18">
        <f>J121</f>
        <v>110539.4667</v>
      </c>
      <c r="J19" s="18">
        <f>O121</f>
        <v>110539.4667</v>
      </c>
      <c r="K19" s="18">
        <f>T121</f>
        <v>111233.9111</v>
      </c>
      <c r="L19" s="18">
        <f>Y121</f>
        <v>100251.1333</v>
      </c>
    </row>
    <row r="20">
      <c r="B20" s="6"/>
      <c r="C20" s="35"/>
      <c r="D20" s="34" t="s">
        <v>42</v>
      </c>
      <c r="E20" s="18">
        <f>J135</f>
        <v>3572600</v>
      </c>
      <c r="F20" s="18">
        <f>O135</f>
        <v>5190200</v>
      </c>
      <c r="G20" s="18">
        <f>T135</f>
        <v>6807800</v>
      </c>
      <c r="H20" s="18">
        <f>Y135</f>
        <v>8425400</v>
      </c>
      <c r="I20" s="18">
        <f>J136</f>
        <v>59543.33333</v>
      </c>
      <c r="J20" s="18">
        <f>O136</f>
        <v>43251.66667</v>
      </c>
      <c r="K20" s="18">
        <f>T136</f>
        <v>37821.11111</v>
      </c>
      <c r="L20" s="18">
        <f>Y136</f>
        <v>35105.83333</v>
      </c>
    </row>
    <row r="21">
      <c r="B21" s="6"/>
      <c r="C21" s="35"/>
      <c r="D21" s="34" t="s">
        <v>63</v>
      </c>
      <c r="E21" s="18">
        <f t="shared" ref="E21:L21" si="2">E20-E19</f>
        <v>-3059768</v>
      </c>
      <c r="F21" s="18">
        <f t="shared" si="2"/>
        <v>-8074536</v>
      </c>
      <c r="G21" s="18">
        <f t="shared" si="2"/>
        <v>-13214304</v>
      </c>
      <c r="H21" s="18">
        <f t="shared" si="2"/>
        <v>-15634872</v>
      </c>
      <c r="I21" s="18">
        <f t="shared" si="2"/>
        <v>-50996.13333</v>
      </c>
      <c r="J21" s="18">
        <f t="shared" si="2"/>
        <v>-67287.8</v>
      </c>
      <c r="K21" s="18">
        <f t="shared" si="2"/>
        <v>-73412.8</v>
      </c>
      <c r="L21" s="18">
        <f t="shared" si="2"/>
        <v>-65145.3</v>
      </c>
    </row>
    <row r="22">
      <c r="B22" s="6"/>
      <c r="C22" s="36" t="s">
        <v>65</v>
      </c>
      <c r="D22" s="33" t="s">
        <v>43</v>
      </c>
      <c r="E22" s="18">
        <f>J167</f>
        <v>5859356.8</v>
      </c>
      <c r="F22" s="18">
        <f>O167</f>
        <v>11718713.6</v>
      </c>
      <c r="G22" s="18">
        <f>T167</f>
        <v>17703070.4</v>
      </c>
      <c r="H22" s="18">
        <f>Y167</f>
        <v>20968227.2</v>
      </c>
      <c r="I22" s="18">
        <f>J168</f>
        <v>97655.94667</v>
      </c>
      <c r="J22" s="18">
        <f>O168</f>
        <v>97655.94667</v>
      </c>
      <c r="K22" s="18">
        <f>T168</f>
        <v>98350.39111</v>
      </c>
      <c r="L22" s="18">
        <f>Y168</f>
        <v>87367.61333</v>
      </c>
    </row>
    <row r="23">
      <c r="B23" s="6"/>
      <c r="C23" s="37"/>
      <c r="D23" s="34" t="s">
        <v>42</v>
      </c>
      <c r="E23" s="18">
        <f>J182</f>
        <v>5694080</v>
      </c>
      <c r="F23" s="18">
        <f>O182</f>
        <v>7463160</v>
      </c>
      <c r="G23" s="18">
        <f>T182</f>
        <v>9232240</v>
      </c>
      <c r="H23" s="18">
        <f>Y182</f>
        <v>11001320</v>
      </c>
      <c r="I23" s="18">
        <f>J183</f>
        <v>94901.33333</v>
      </c>
      <c r="J23" s="18">
        <f>O183</f>
        <v>62193</v>
      </c>
      <c r="K23" s="18">
        <f>T183</f>
        <v>51290.22222</v>
      </c>
      <c r="L23" s="18">
        <f>Y183</f>
        <v>45838.83333</v>
      </c>
    </row>
    <row r="24">
      <c r="B24" s="6"/>
      <c r="C24" s="38"/>
      <c r="D24" s="39" t="s">
        <v>63</v>
      </c>
      <c r="E24" s="18">
        <f t="shared" ref="E24:L24" si="3">E23-E22</f>
        <v>-165276.8</v>
      </c>
      <c r="F24" s="18">
        <f t="shared" si="3"/>
        <v>-4255553.6</v>
      </c>
      <c r="G24" s="18">
        <f t="shared" si="3"/>
        <v>-8470830.4</v>
      </c>
      <c r="H24" s="18">
        <f t="shared" si="3"/>
        <v>-9966907.2</v>
      </c>
      <c r="I24" s="18">
        <f t="shared" si="3"/>
        <v>-2754.613333</v>
      </c>
      <c r="J24" s="18">
        <f t="shared" si="3"/>
        <v>-35462.94667</v>
      </c>
      <c r="K24" s="18">
        <f t="shared" si="3"/>
        <v>-47060.16889</v>
      </c>
      <c r="L24" s="18">
        <f t="shared" si="3"/>
        <v>-41528.78</v>
      </c>
    </row>
    <row r="25">
      <c r="B25" s="6"/>
      <c r="C25" s="35" t="s">
        <v>66</v>
      </c>
      <c r="D25" s="34" t="s">
        <v>43</v>
      </c>
      <c r="E25" s="18">
        <f>J214</f>
        <v>6593420.8</v>
      </c>
      <c r="F25" s="18">
        <f>O214</f>
        <v>13186841.6</v>
      </c>
      <c r="G25" s="18">
        <f>T214</f>
        <v>19905262.4</v>
      </c>
      <c r="H25" s="18">
        <f>Y214</f>
        <v>23904483.2</v>
      </c>
      <c r="I25" s="18">
        <f>J215</f>
        <v>109890.3467</v>
      </c>
      <c r="J25" s="18">
        <f>O215</f>
        <v>109890.3467</v>
      </c>
      <c r="K25" s="18">
        <f>T215</f>
        <v>110584.7911</v>
      </c>
      <c r="L25" s="18">
        <f>Y215</f>
        <v>99602.01333</v>
      </c>
    </row>
    <row r="26">
      <c r="B26" s="6"/>
      <c r="C26" s="19"/>
      <c r="D26" s="34" t="s">
        <v>42</v>
      </c>
      <c r="E26" s="18">
        <f>J229</f>
        <v>3679520</v>
      </c>
      <c r="F26" s="18">
        <f>O229</f>
        <v>5204040</v>
      </c>
      <c r="G26" s="18">
        <f>T229</f>
        <v>6728560</v>
      </c>
      <c r="H26" s="18">
        <f>Y229</f>
        <v>8253080</v>
      </c>
      <c r="I26" s="18">
        <f>J230</f>
        <v>61325.33333</v>
      </c>
      <c r="J26" s="18">
        <f>O230</f>
        <v>43367</v>
      </c>
      <c r="K26" s="18">
        <f>T230</f>
        <v>37380.88889</v>
      </c>
      <c r="L26" s="18">
        <f>Y230</f>
        <v>34387.83333</v>
      </c>
    </row>
    <row r="27">
      <c r="B27" s="6"/>
      <c r="C27" s="23"/>
      <c r="D27" s="39" t="s">
        <v>63</v>
      </c>
      <c r="E27" s="18">
        <f t="shared" ref="E27:L27" si="4">E26-E25</f>
        <v>-2913900.8</v>
      </c>
      <c r="F27" s="18">
        <f t="shared" si="4"/>
        <v>-7982801.6</v>
      </c>
      <c r="G27" s="18">
        <f t="shared" si="4"/>
        <v>-13176702.4</v>
      </c>
      <c r="H27" s="18">
        <f t="shared" si="4"/>
        <v>-15651403.2</v>
      </c>
      <c r="I27" s="18">
        <f t="shared" si="4"/>
        <v>-48565.01333</v>
      </c>
      <c r="J27" s="18">
        <f t="shared" si="4"/>
        <v>-66523.34667</v>
      </c>
      <c r="K27" s="18">
        <f t="shared" si="4"/>
        <v>-73203.90222</v>
      </c>
      <c r="L27" s="18">
        <f t="shared" si="4"/>
        <v>-65214.18</v>
      </c>
    </row>
    <row r="28">
      <c r="B28" s="6"/>
      <c r="C28" s="6"/>
      <c r="D28" s="6"/>
      <c r="E28" s="6"/>
    </row>
    <row r="29">
      <c r="B29" s="6"/>
      <c r="C29" s="6" t="s">
        <v>56</v>
      </c>
      <c r="D29" s="6" t="s">
        <v>58</v>
      </c>
      <c r="E29" s="6" t="s">
        <v>67</v>
      </c>
    </row>
    <row r="30">
      <c r="B30" s="6"/>
      <c r="C30" s="6"/>
      <c r="D30" s="6"/>
      <c r="E30" s="6" t="s">
        <v>68</v>
      </c>
    </row>
    <row r="31">
      <c r="B31" s="6"/>
      <c r="C31" s="6"/>
      <c r="D31" s="6"/>
      <c r="E31" s="6" t="s">
        <v>69</v>
      </c>
    </row>
    <row r="32">
      <c r="B32" s="6"/>
      <c r="C32" s="6"/>
      <c r="D32" s="6" t="s">
        <v>59</v>
      </c>
      <c r="E32" s="6" t="s">
        <v>70</v>
      </c>
    </row>
    <row r="33">
      <c r="B33" s="6"/>
      <c r="C33" s="6"/>
      <c r="D33" s="6" t="s">
        <v>60</v>
      </c>
      <c r="E33" s="6" t="s">
        <v>71</v>
      </c>
    </row>
    <row r="34">
      <c r="B34" s="6"/>
      <c r="C34" s="6"/>
      <c r="D34" s="6" t="s">
        <v>61</v>
      </c>
      <c r="E34" s="6" t="s">
        <v>72</v>
      </c>
    </row>
    <row r="35">
      <c r="B35" s="6"/>
      <c r="C35" s="6"/>
      <c r="D35" s="6"/>
      <c r="E35" s="6" t="s">
        <v>73</v>
      </c>
    </row>
    <row r="36">
      <c r="B36" s="6"/>
      <c r="C36" s="6"/>
      <c r="D36" s="6"/>
      <c r="E36" s="6" t="s">
        <v>74</v>
      </c>
    </row>
    <row r="37">
      <c r="B37" s="6"/>
      <c r="C37" s="6"/>
      <c r="D37" s="6"/>
      <c r="E37" s="6"/>
    </row>
    <row r="38">
      <c r="B38" s="6"/>
      <c r="C38" s="6"/>
      <c r="D38" s="6"/>
      <c r="E38" s="6"/>
    </row>
    <row r="39">
      <c r="B39" s="6"/>
      <c r="C39" s="6" t="s">
        <v>57</v>
      </c>
      <c r="D39" s="6" t="s">
        <v>58</v>
      </c>
      <c r="E39" s="6" t="s">
        <v>75</v>
      </c>
    </row>
    <row r="40">
      <c r="B40" s="6"/>
      <c r="C40" s="6"/>
      <c r="D40" s="6" t="s">
        <v>59</v>
      </c>
      <c r="E40" s="6" t="s">
        <v>76</v>
      </c>
    </row>
    <row r="41">
      <c r="B41" s="6"/>
      <c r="C41" s="6"/>
      <c r="D41" s="6" t="s">
        <v>60</v>
      </c>
      <c r="E41" s="6" t="s">
        <v>77</v>
      </c>
    </row>
    <row r="42">
      <c r="B42" s="6"/>
      <c r="C42" s="6"/>
      <c r="D42" s="6" t="s">
        <v>61</v>
      </c>
      <c r="E42" s="6" t="s">
        <v>76</v>
      </c>
    </row>
    <row r="43">
      <c r="B43" s="6"/>
      <c r="C43" s="6"/>
      <c r="D43" s="6"/>
      <c r="E43" s="6"/>
    </row>
    <row r="44">
      <c r="B44" s="6"/>
      <c r="C44" s="6"/>
      <c r="D44" s="6"/>
      <c r="E44" s="6"/>
    </row>
    <row r="45">
      <c r="B45" s="6"/>
      <c r="C45" s="6"/>
      <c r="D45" s="6"/>
      <c r="E45" s="6"/>
    </row>
    <row r="46">
      <c r="B46" s="6" t="s">
        <v>62</v>
      </c>
      <c r="C46" s="6" t="s">
        <v>22</v>
      </c>
      <c r="D46" s="11">
        <v>2.0</v>
      </c>
      <c r="E46" s="6" t="s">
        <v>23</v>
      </c>
    </row>
    <row r="47">
      <c r="C47" s="6" t="s">
        <v>24</v>
      </c>
      <c r="D47" s="11">
        <v>48.3</v>
      </c>
      <c r="E47" s="6" t="s">
        <v>25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>
      <c r="C48" s="6" t="s">
        <v>26</v>
      </c>
      <c r="D48" s="2">
        <f>(D47*2)*D46*12</f>
        <v>2318.4</v>
      </c>
      <c r="E48" s="6" t="s">
        <v>25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>
      <c r="C49" s="6" t="s">
        <v>27</v>
      </c>
      <c r="D49" s="11">
        <v>930.0</v>
      </c>
      <c r="E49" s="6" t="s">
        <v>28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>
      <c r="C50" s="6" t="s">
        <v>29</v>
      </c>
      <c r="D50" s="11">
        <v>22000.0</v>
      </c>
      <c r="E50" s="6" t="s">
        <v>30</v>
      </c>
      <c r="F50" s="6" t="s">
        <v>31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>
      <c r="C51" s="6" t="s">
        <v>32</v>
      </c>
      <c r="D51" s="11">
        <v>10000.0</v>
      </c>
      <c r="E51" s="6" t="s">
        <v>30</v>
      </c>
      <c r="F51" s="6" t="s">
        <v>33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>
      <c r="C52" s="6" t="s">
        <v>34</v>
      </c>
      <c r="D52" s="11">
        <v>2500000.0</v>
      </c>
      <c r="E52" s="6" t="s">
        <v>35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>
      <c r="C53" s="6" t="s">
        <v>36</v>
      </c>
      <c r="D53" s="11">
        <v>770000.0</v>
      </c>
      <c r="E53" s="6" t="s">
        <v>35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>
      <c r="C54" s="6" t="s">
        <v>37</v>
      </c>
      <c r="D54" s="11">
        <v>700000.0</v>
      </c>
      <c r="E54" s="6" t="s">
        <v>35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>
      <c r="C55" s="6" t="s">
        <v>38</v>
      </c>
      <c r="D55" s="11">
        <v>55000.0</v>
      </c>
      <c r="E55" s="6" t="s">
        <v>39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>
      <c r="C56" s="6" t="s">
        <v>40</v>
      </c>
      <c r="D56" s="11">
        <v>22000.0</v>
      </c>
      <c r="E56" s="6" t="s">
        <v>39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>
      <c r="C57" s="6" t="s">
        <v>41</v>
      </c>
      <c r="D57" s="11">
        <v>55000.0</v>
      </c>
      <c r="E57" s="6" t="s">
        <v>35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>
      <c r="C58" s="6" t="s">
        <v>42</v>
      </c>
      <c r="D58" s="11">
        <v>420.0</v>
      </c>
      <c r="E58" s="6" t="s">
        <v>28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>
      <c r="C59" s="12"/>
      <c r="D59" s="13"/>
      <c r="E59" s="14"/>
      <c r="F59" s="15">
        <v>1.0</v>
      </c>
      <c r="G59" s="15">
        <v>2.0</v>
      </c>
      <c r="H59" s="15">
        <v>3.0</v>
      </c>
      <c r="I59" s="15">
        <v>4.0</v>
      </c>
      <c r="J59" s="15">
        <v>5.0</v>
      </c>
      <c r="K59" s="15">
        <v>6.0</v>
      </c>
      <c r="L59" s="15">
        <v>7.0</v>
      </c>
      <c r="M59" s="15">
        <v>8.0</v>
      </c>
      <c r="N59" s="15">
        <v>9.0</v>
      </c>
      <c r="O59" s="15">
        <v>10.0</v>
      </c>
      <c r="P59" s="15">
        <v>11.0</v>
      </c>
      <c r="Q59" s="15">
        <v>12.0</v>
      </c>
      <c r="R59" s="15">
        <v>13.0</v>
      </c>
      <c r="S59" s="15">
        <v>14.0</v>
      </c>
      <c r="T59" s="15">
        <v>15.0</v>
      </c>
      <c r="U59" s="15">
        <v>16.0</v>
      </c>
      <c r="V59" s="15">
        <v>17.0</v>
      </c>
      <c r="W59" s="15">
        <v>18.0</v>
      </c>
      <c r="X59" s="15">
        <v>19.0</v>
      </c>
      <c r="Y59" s="15">
        <v>20.0</v>
      </c>
    </row>
    <row r="60">
      <c r="C60" s="12" t="s">
        <v>43</v>
      </c>
      <c r="D60" s="16" t="s">
        <v>44</v>
      </c>
      <c r="E60" s="17"/>
      <c r="F60" s="18">
        <f>2640000*1.03</f>
        <v>2719200</v>
      </c>
      <c r="G60" s="18"/>
      <c r="H60" s="18"/>
      <c r="I60" s="18"/>
      <c r="J60" s="18"/>
      <c r="K60" s="18"/>
      <c r="L60" s="18"/>
      <c r="M60" s="18">
        <f>F60</f>
        <v>2719200</v>
      </c>
      <c r="N60" s="18"/>
      <c r="O60" s="18"/>
      <c r="P60" s="18"/>
      <c r="Q60" s="18"/>
      <c r="R60" s="18"/>
      <c r="S60" s="18"/>
      <c r="T60" s="18">
        <f>M60</f>
        <v>2719200</v>
      </c>
      <c r="U60" s="18"/>
      <c r="V60" s="18"/>
      <c r="W60" s="18"/>
      <c r="X60" s="18"/>
      <c r="Y60" s="18"/>
    </row>
    <row r="61">
      <c r="C61" s="19"/>
      <c r="D61" s="24" t="s">
        <v>10</v>
      </c>
      <c r="E61" s="25"/>
      <c r="F61" s="18">
        <v>43500.0</v>
      </c>
      <c r="G61" s="18">
        <f t="shared" ref="G61:Y61" si="5">F61</f>
        <v>43500</v>
      </c>
      <c r="H61" s="18">
        <f t="shared" si="5"/>
        <v>43500</v>
      </c>
      <c r="I61" s="18">
        <f t="shared" si="5"/>
        <v>43500</v>
      </c>
      <c r="J61" s="18">
        <f t="shared" si="5"/>
        <v>43500</v>
      </c>
      <c r="K61" s="18">
        <f t="shared" si="5"/>
        <v>43500</v>
      </c>
      <c r="L61" s="18">
        <f t="shared" si="5"/>
        <v>43500</v>
      </c>
      <c r="M61" s="18">
        <f t="shared" si="5"/>
        <v>43500</v>
      </c>
      <c r="N61" s="18">
        <f t="shared" si="5"/>
        <v>43500</v>
      </c>
      <c r="O61" s="18">
        <f t="shared" si="5"/>
        <v>43500</v>
      </c>
      <c r="P61" s="18">
        <f t="shared" si="5"/>
        <v>43500</v>
      </c>
      <c r="Q61" s="18">
        <f t="shared" si="5"/>
        <v>43500</v>
      </c>
      <c r="R61" s="18">
        <f t="shared" si="5"/>
        <v>43500</v>
      </c>
      <c r="S61" s="18">
        <f t="shared" si="5"/>
        <v>43500</v>
      </c>
      <c r="T61" s="18">
        <f t="shared" si="5"/>
        <v>43500</v>
      </c>
      <c r="U61" s="18">
        <f t="shared" si="5"/>
        <v>43500</v>
      </c>
      <c r="V61" s="18">
        <f t="shared" si="5"/>
        <v>43500</v>
      </c>
      <c r="W61" s="18">
        <f t="shared" si="5"/>
        <v>43500</v>
      </c>
      <c r="X61" s="18">
        <f t="shared" si="5"/>
        <v>43500</v>
      </c>
      <c r="Y61" s="18">
        <f t="shared" si="5"/>
        <v>43500</v>
      </c>
    </row>
    <row r="62">
      <c r="C62" s="19"/>
      <c r="D62" s="20" t="s">
        <v>13</v>
      </c>
      <c r="E62" s="21"/>
      <c r="F62" s="18">
        <v>16400.0</v>
      </c>
      <c r="G62" s="18">
        <f t="shared" ref="G62:Y62" si="6">F62</f>
        <v>16400</v>
      </c>
      <c r="H62" s="18">
        <f t="shared" si="6"/>
        <v>16400</v>
      </c>
      <c r="I62" s="18">
        <f t="shared" si="6"/>
        <v>16400</v>
      </c>
      <c r="J62" s="18">
        <f t="shared" si="6"/>
        <v>16400</v>
      </c>
      <c r="K62" s="18">
        <f t="shared" si="6"/>
        <v>16400</v>
      </c>
      <c r="L62" s="18">
        <f t="shared" si="6"/>
        <v>16400</v>
      </c>
      <c r="M62" s="18">
        <f t="shared" si="6"/>
        <v>16400</v>
      </c>
      <c r="N62" s="18">
        <f t="shared" si="6"/>
        <v>16400</v>
      </c>
      <c r="O62" s="18">
        <f t="shared" si="6"/>
        <v>16400</v>
      </c>
      <c r="P62" s="18">
        <f t="shared" si="6"/>
        <v>16400</v>
      </c>
      <c r="Q62" s="18">
        <f t="shared" si="6"/>
        <v>16400</v>
      </c>
      <c r="R62" s="18">
        <f t="shared" si="6"/>
        <v>16400</v>
      </c>
      <c r="S62" s="18">
        <f t="shared" si="6"/>
        <v>16400</v>
      </c>
      <c r="T62" s="18">
        <f t="shared" si="6"/>
        <v>16400</v>
      </c>
      <c r="U62" s="18">
        <f t="shared" si="6"/>
        <v>16400</v>
      </c>
      <c r="V62" s="18">
        <f t="shared" si="6"/>
        <v>16400</v>
      </c>
      <c r="W62" s="18">
        <f t="shared" si="6"/>
        <v>16400</v>
      </c>
      <c r="X62" s="18">
        <f t="shared" si="6"/>
        <v>16400</v>
      </c>
      <c r="Y62" s="18">
        <f t="shared" si="6"/>
        <v>16400</v>
      </c>
    </row>
    <row r="63">
      <c r="C63" s="19"/>
      <c r="D63" s="20" t="s">
        <v>15</v>
      </c>
      <c r="E63" s="21"/>
      <c r="F63" s="18">
        <v>11500.0</v>
      </c>
      <c r="G63" s="18">
        <f t="shared" ref="G63:Y63" si="7">F63</f>
        <v>11500</v>
      </c>
      <c r="H63" s="18">
        <f t="shared" si="7"/>
        <v>11500</v>
      </c>
      <c r="I63" s="18">
        <f t="shared" si="7"/>
        <v>11500</v>
      </c>
      <c r="J63" s="18">
        <f t="shared" si="7"/>
        <v>11500</v>
      </c>
      <c r="K63" s="18">
        <f t="shared" si="7"/>
        <v>11500</v>
      </c>
      <c r="L63" s="18">
        <f t="shared" si="7"/>
        <v>11500</v>
      </c>
      <c r="M63" s="18">
        <f t="shared" si="7"/>
        <v>11500</v>
      </c>
      <c r="N63" s="18">
        <f t="shared" si="7"/>
        <v>11500</v>
      </c>
      <c r="O63" s="18">
        <f t="shared" si="7"/>
        <v>11500</v>
      </c>
      <c r="P63" s="18">
        <f t="shared" si="7"/>
        <v>11500</v>
      </c>
      <c r="Q63" s="18">
        <f t="shared" si="7"/>
        <v>11500</v>
      </c>
      <c r="R63" s="18">
        <f t="shared" si="7"/>
        <v>11500</v>
      </c>
      <c r="S63" s="18">
        <f t="shared" si="7"/>
        <v>11500</v>
      </c>
      <c r="T63" s="18">
        <f t="shared" si="7"/>
        <v>11500</v>
      </c>
      <c r="U63" s="18">
        <f t="shared" si="7"/>
        <v>11500</v>
      </c>
      <c r="V63" s="18">
        <f t="shared" si="7"/>
        <v>11500</v>
      </c>
      <c r="W63" s="18">
        <f t="shared" si="7"/>
        <v>11500</v>
      </c>
      <c r="X63" s="18">
        <f t="shared" si="7"/>
        <v>11500</v>
      </c>
      <c r="Y63" s="18">
        <f t="shared" si="7"/>
        <v>11500</v>
      </c>
    </row>
    <row r="64">
      <c r="C64" s="19"/>
      <c r="D64" s="20" t="s">
        <v>16</v>
      </c>
      <c r="E64" s="21"/>
      <c r="F64" s="18"/>
      <c r="G64" s="18"/>
      <c r="H64" s="18"/>
      <c r="I64" s="18">
        <v>125000.0</v>
      </c>
      <c r="J64" s="18"/>
      <c r="K64" s="18">
        <v>125000.0</v>
      </c>
      <c r="L64" s="18"/>
      <c r="M64" s="18"/>
      <c r="N64" s="18"/>
      <c r="O64" s="18"/>
      <c r="P64" s="18">
        <v>125000.0</v>
      </c>
      <c r="Q64" s="18"/>
      <c r="R64" s="18">
        <v>125000.0</v>
      </c>
      <c r="S64" s="18"/>
      <c r="T64" s="18"/>
      <c r="U64" s="18"/>
      <c r="V64" s="18"/>
      <c r="W64" s="18">
        <v>125000.0</v>
      </c>
      <c r="X64" s="18"/>
      <c r="Y64" s="18">
        <v>125000.0</v>
      </c>
    </row>
    <row r="65">
      <c r="C65" s="19"/>
      <c r="D65" s="20" t="s">
        <v>17</v>
      </c>
      <c r="E65" s="21"/>
      <c r="F65" s="18">
        <v>55000.0</v>
      </c>
      <c r="G65" s="18">
        <f t="shared" ref="G65:Y65" si="8">F65</f>
        <v>55000</v>
      </c>
      <c r="H65" s="18">
        <f t="shared" si="8"/>
        <v>55000</v>
      </c>
      <c r="I65" s="18">
        <f t="shared" si="8"/>
        <v>55000</v>
      </c>
      <c r="J65" s="18">
        <f t="shared" si="8"/>
        <v>55000</v>
      </c>
      <c r="K65" s="18">
        <f t="shared" si="8"/>
        <v>55000</v>
      </c>
      <c r="L65" s="18">
        <f t="shared" si="8"/>
        <v>55000</v>
      </c>
      <c r="M65" s="18">
        <f t="shared" si="8"/>
        <v>55000</v>
      </c>
      <c r="N65" s="18">
        <f t="shared" si="8"/>
        <v>55000</v>
      </c>
      <c r="O65" s="18">
        <f t="shared" si="8"/>
        <v>55000</v>
      </c>
      <c r="P65" s="18">
        <f t="shared" si="8"/>
        <v>55000</v>
      </c>
      <c r="Q65" s="18">
        <f t="shared" si="8"/>
        <v>55000</v>
      </c>
      <c r="R65" s="18">
        <f t="shared" si="8"/>
        <v>55000</v>
      </c>
      <c r="S65" s="18">
        <f t="shared" si="8"/>
        <v>55000</v>
      </c>
      <c r="T65" s="18">
        <f t="shared" si="8"/>
        <v>55000</v>
      </c>
      <c r="U65" s="18">
        <f t="shared" si="8"/>
        <v>55000</v>
      </c>
      <c r="V65" s="18">
        <f t="shared" si="8"/>
        <v>55000</v>
      </c>
      <c r="W65" s="18">
        <f t="shared" si="8"/>
        <v>55000</v>
      </c>
      <c r="X65" s="18">
        <f t="shared" si="8"/>
        <v>55000</v>
      </c>
      <c r="Y65" s="18">
        <f t="shared" si="8"/>
        <v>55000</v>
      </c>
    </row>
    <row r="66">
      <c r="C66" s="19"/>
      <c r="D66" s="20" t="s">
        <v>19</v>
      </c>
      <c r="E66" s="21"/>
      <c r="F66" s="18">
        <f>D12*D48</f>
        <v>28052.64</v>
      </c>
      <c r="G66" s="18">
        <f t="shared" ref="G66:Y66" si="9">F66</f>
        <v>28052.64</v>
      </c>
      <c r="H66" s="18">
        <f t="shared" si="9"/>
        <v>28052.64</v>
      </c>
      <c r="I66" s="18">
        <f t="shared" si="9"/>
        <v>28052.64</v>
      </c>
      <c r="J66" s="18">
        <f t="shared" si="9"/>
        <v>28052.64</v>
      </c>
      <c r="K66" s="18">
        <f t="shared" si="9"/>
        <v>28052.64</v>
      </c>
      <c r="L66" s="18">
        <f t="shared" si="9"/>
        <v>28052.64</v>
      </c>
      <c r="M66" s="18">
        <f t="shared" si="9"/>
        <v>28052.64</v>
      </c>
      <c r="N66" s="18">
        <f t="shared" si="9"/>
        <v>28052.64</v>
      </c>
      <c r="O66" s="18">
        <f t="shared" si="9"/>
        <v>28052.64</v>
      </c>
      <c r="P66" s="18">
        <f t="shared" si="9"/>
        <v>28052.64</v>
      </c>
      <c r="Q66" s="18">
        <f t="shared" si="9"/>
        <v>28052.64</v>
      </c>
      <c r="R66" s="18">
        <f t="shared" si="9"/>
        <v>28052.64</v>
      </c>
      <c r="S66" s="18">
        <f t="shared" si="9"/>
        <v>28052.64</v>
      </c>
      <c r="T66" s="18">
        <f t="shared" si="9"/>
        <v>28052.64</v>
      </c>
      <c r="U66" s="18">
        <f t="shared" si="9"/>
        <v>28052.64</v>
      </c>
      <c r="V66" s="18">
        <f t="shared" si="9"/>
        <v>28052.64</v>
      </c>
      <c r="W66" s="18">
        <f t="shared" si="9"/>
        <v>28052.64</v>
      </c>
      <c r="X66" s="18">
        <f t="shared" si="9"/>
        <v>28052.64</v>
      </c>
      <c r="Y66" s="18">
        <f t="shared" si="9"/>
        <v>28052.64</v>
      </c>
    </row>
    <row r="67">
      <c r="C67" s="19"/>
      <c r="D67" s="20" t="s">
        <v>18</v>
      </c>
      <c r="E67" s="21"/>
      <c r="F67" s="18">
        <v>120000.0</v>
      </c>
      <c r="G67" s="18">
        <f t="shared" ref="G67:Y67" si="10">F67</f>
        <v>120000</v>
      </c>
      <c r="H67" s="18">
        <f t="shared" si="10"/>
        <v>120000</v>
      </c>
      <c r="I67" s="18">
        <f t="shared" si="10"/>
        <v>120000</v>
      </c>
      <c r="J67" s="18">
        <f t="shared" si="10"/>
        <v>120000</v>
      </c>
      <c r="K67" s="18">
        <f t="shared" si="10"/>
        <v>120000</v>
      </c>
      <c r="L67" s="18">
        <f t="shared" si="10"/>
        <v>120000</v>
      </c>
      <c r="M67" s="18">
        <f t="shared" si="10"/>
        <v>120000</v>
      </c>
      <c r="N67" s="18">
        <f t="shared" si="10"/>
        <v>120000</v>
      </c>
      <c r="O67" s="18">
        <f t="shared" si="10"/>
        <v>120000</v>
      </c>
      <c r="P67" s="18">
        <f t="shared" si="10"/>
        <v>120000</v>
      </c>
      <c r="Q67" s="18">
        <f t="shared" si="10"/>
        <v>120000</v>
      </c>
      <c r="R67" s="18">
        <f t="shared" si="10"/>
        <v>120000</v>
      </c>
      <c r="S67" s="18">
        <f t="shared" si="10"/>
        <v>120000</v>
      </c>
      <c r="T67" s="18">
        <f t="shared" si="10"/>
        <v>120000</v>
      </c>
      <c r="U67" s="18">
        <f t="shared" si="10"/>
        <v>120000</v>
      </c>
      <c r="V67" s="18">
        <f t="shared" si="10"/>
        <v>120000</v>
      </c>
      <c r="W67" s="18">
        <f t="shared" si="10"/>
        <v>120000</v>
      </c>
      <c r="X67" s="18">
        <f t="shared" si="10"/>
        <v>120000</v>
      </c>
      <c r="Y67" s="18">
        <f t="shared" si="10"/>
        <v>120000</v>
      </c>
    </row>
    <row r="68">
      <c r="C68" s="19"/>
      <c r="D68" s="20" t="s">
        <v>27</v>
      </c>
      <c r="E68" s="21"/>
      <c r="F68" s="18">
        <f>(D49*2)*D46*12</f>
        <v>44640</v>
      </c>
      <c r="G68" s="18">
        <f t="shared" ref="G68:Y68" si="11">F68</f>
        <v>44640</v>
      </c>
      <c r="H68" s="18">
        <f t="shared" si="11"/>
        <v>44640</v>
      </c>
      <c r="I68" s="18">
        <f t="shared" si="11"/>
        <v>44640</v>
      </c>
      <c r="J68" s="18">
        <f t="shared" si="11"/>
        <v>44640</v>
      </c>
      <c r="K68" s="18">
        <f t="shared" si="11"/>
        <v>44640</v>
      </c>
      <c r="L68" s="18">
        <f t="shared" si="11"/>
        <v>44640</v>
      </c>
      <c r="M68" s="18">
        <f t="shared" si="11"/>
        <v>44640</v>
      </c>
      <c r="N68" s="18">
        <f t="shared" si="11"/>
        <v>44640</v>
      </c>
      <c r="O68" s="18">
        <f t="shared" si="11"/>
        <v>44640</v>
      </c>
      <c r="P68" s="18">
        <f t="shared" si="11"/>
        <v>44640</v>
      </c>
      <c r="Q68" s="18">
        <f t="shared" si="11"/>
        <v>44640</v>
      </c>
      <c r="R68" s="18">
        <f t="shared" si="11"/>
        <v>44640</v>
      </c>
      <c r="S68" s="18">
        <f t="shared" si="11"/>
        <v>44640</v>
      </c>
      <c r="T68" s="18">
        <f t="shared" si="11"/>
        <v>44640</v>
      </c>
      <c r="U68" s="18">
        <f t="shared" si="11"/>
        <v>44640</v>
      </c>
      <c r="V68" s="18">
        <f t="shared" si="11"/>
        <v>44640</v>
      </c>
      <c r="W68" s="18">
        <f t="shared" si="11"/>
        <v>44640</v>
      </c>
      <c r="X68" s="18">
        <f t="shared" si="11"/>
        <v>44640</v>
      </c>
      <c r="Y68" s="18">
        <f t="shared" si="11"/>
        <v>44640</v>
      </c>
    </row>
    <row r="69">
      <c r="C69" s="19"/>
      <c r="D69" s="20"/>
      <c r="E69" s="21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>
      <c r="C70" s="19"/>
      <c r="D70" s="20" t="s">
        <v>46</v>
      </c>
      <c r="E70" s="21"/>
      <c r="F70" s="18">
        <f>D46*D50*12</f>
        <v>528000</v>
      </c>
      <c r="G70" s="18">
        <f t="shared" ref="G70:Y70" si="12">F70</f>
        <v>528000</v>
      </c>
      <c r="H70" s="18">
        <f t="shared" si="12"/>
        <v>528000</v>
      </c>
      <c r="I70" s="18">
        <f t="shared" si="12"/>
        <v>528000</v>
      </c>
      <c r="J70" s="18">
        <f t="shared" si="12"/>
        <v>528000</v>
      </c>
      <c r="K70" s="18">
        <f t="shared" si="12"/>
        <v>528000</v>
      </c>
      <c r="L70" s="18">
        <f t="shared" si="12"/>
        <v>528000</v>
      </c>
      <c r="M70" s="18">
        <f t="shared" si="12"/>
        <v>528000</v>
      </c>
      <c r="N70" s="18">
        <f t="shared" si="12"/>
        <v>528000</v>
      </c>
      <c r="O70" s="18">
        <f t="shared" si="12"/>
        <v>528000</v>
      </c>
      <c r="P70" s="18">
        <f t="shared" si="12"/>
        <v>528000</v>
      </c>
      <c r="Q70" s="18">
        <f t="shared" si="12"/>
        <v>528000</v>
      </c>
      <c r="R70" s="18">
        <f t="shared" si="12"/>
        <v>528000</v>
      </c>
      <c r="S70" s="18">
        <f t="shared" si="12"/>
        <v>528000</v>
      </c>
      <c r="T70" s="18">
        <f t="shared" si="12"/>
        <v>528000</v>
      </c>
      <c r="U70" s="18">
        <f t="shared" si="12"/>
        <v>528000</v>
      </c>
      <c r="V70" s="18">
        <f t="shared" si="12"/>
        <v>528000</v>
      </c>
      <c r="W70" s="18">
        <f t="shared" si="12"/>
        <v>528000</v>
      </c>
      <c r="X70" s="18">
        <f t="shared" si="12"/>
        <v>528000</v>
      </c>
      <c r="Y70" s="18">
        <f t="shared" si="12"/>
        <v>528000</v>
      </c>
    </row>
    <row r="71">
      <c r="C71" s="19"/>
      <c r="D71" s="20"/>
      <c r="E71" s="21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>
      <c r="C72" s="19"/>
      <c r="D72" s="20" t="s">
        <v>47</v>
      </c>
      <c r="E72" s="21"/>
      <c r="F72" s="18">
        <f t="shared" ref="F72:Y72" si="13">sum(F60:F71)</f>
        <v>3566292.64</v>
      </c>
      <c r="G72" s="18">
        <f t="shared" si="13"/>
        <v>847092.64</v>
      </c>
      <c r="H72" s="18">
        <f t="shared" si="13"/>
        <v>847092.64</v>
      </c>
      <c r="I72" s="18">
        <f t="shared" si="13"/>
        <v>972092.64</v>
      </c>
      <c r="J72" s="18">
        <f t="shared" si="13"/>
        <v>847092.64</v>
      </c>
      <c r="K72" s="18">
        <f t="shared" si="13"/>
        <v>972092.64</v>
      </c>
      <c r="L72" s="18">
        <f t="shared" si="13"/>
        <v>847092.64</v>
      </c>
      <c r="M72" s="18">
        <f t="shared" si="13"/>
        <v>3566292.64</v>
      </c>
      <c r="N72" s="18">
        <f t="shared" si="13"/>
        <v>847092.64</v>
      </c>
      <c r="O72" s="18">
        <f t="shared" si="13"/>
        <v>847092.64</v>
      </c>
      <c r="P72" s="18">
        <f t="shared" si="13"/>
        <v>972092.64</v>
      </c>
      <c r="Q72" s="18">
        <f t="shared" si="13"/>
        <v>847092.64</v>
      </c>
      <c r="R72" s="18">
        <f t="shared" si="13"/>
        <v>972092.64</v>
      </c>
      <c r="S72" s="18">
        <f t="shared" si="13"/>
        <v>847092.64</v>
      </c>
      <c r="T72" s="18">
        <f t="shared" si="13"/>
        <v>3566292.64</v>
      </c>
      <c r="U72" s="18">
        <f t="shared" si="13"/>
        <v>847092.64</v>
      </c>
      <c r="V72" s="18">
        <f t="shared" si="13"/>
        <v>847092.64</v>
      </c>
      <c r="W72" s="18">
        <f t="shared" si="13"/>
        <v>972092.64</v>
      </c>
      <c r="X72" s="18">
        <f t="shared" si="13"/>
        <v>847092.64</v>
      </c>
      <c r="Y72" s="18">
        <f t="shared" si="13"/>
        <v>972092.64</v>
      </c>
    </row>
    <row r="73">
      <c r="C73" s="19"/>
      <c r="D73" s="20" t="s">
        <v>48</v>
      </c>
      <c r="E73" s="21"/>
      <c r="F73" s="18">
        <f>F72</f>
        <v>3566292.64</v>
      </c>
      <c r="G73" s="18">
        <f t="shared" ref="G73:Y73" si="14">F73+G72</f>
        <v>4413385.28</v>
      </c>
      <c r="H73" s="18">
        <f t="shared" si="14"/>
        <v>5260477.92</v>
      </c>
      <c r="I73" s="18">
        <f t="shared" si="14"/>
        <v>6232570.56</v>
      </c>
      <c r="J73" s="40">
        <f t="shared" si="14"/>
        <v>7079663.2</v>
      </c>
      <c r="K73" s="18">
        <f t="shared" si="14"/>
        <v>8051755.84</v>
      </c>
      <c r="L73" s="18">
        <f t="shared" si="14"/>
        <v>8898848.48</v>
      </c>
      <c r="M73" s="18">
        <f t="shared" si="14"/>
        <v>12465141.12</v>
      </c>
      <c r="N73" s="18">
        <f t="shared" si="14"/>
        <v>13312233.76</v>
      </c>
      <c r="O73" s="40">
        <f t="shared" si="14"/>
        <v>14159326.4</v>
      </c>
      <c r="P73" s="18">
        <f t="shared" si="14"/>
        <v>15131419.04</v>
      </c>
      <c r="Q73" s="18">
        <f t="shared" si="14"/>
        <v>15978511.68</v>
      </c>
      <c r="R73" s="18">
        <f t="shared" si="14"/>
        <v>16950604.32</v>
      </c>
      <c r="S73" s="18">
        <f t="shared" si="14"/>
        <v>17797696.96</v>
      </c>
      <c r="T73" s="40">
        <f t="shared" si="14"/>
        <v>21363989.6</v>
      </c>
      <c r="U73" s="18">
        <f t="shared" si="14"/>
        <v>22211082.24</v>
      </c>
      <c r="V73" s="18">
        <f t="shared" si="14"/>
        <v>23058174.88</v>
      </c>
      <c r="W73" s="18">
        <f t="shared" si="14"/>
        <v>24030267.52</v>
      </c>
      <c r="X73" s="18">
        <f t="shared" si="14"/>
        <v>24877360.16</v>
      </c>
      <c r="Y73" s="40">
        <f t="shared" si="14"/>
        <v>25849452.8</v>
      </c>
    </row>
    <row r="74">
      <c r="C74" s="19"/>
      <c r="D74" s="20" t="s">
        <v>49</v>
      </c>
      <c r="E74" s="21"/>
      <c r="F74" s="18">
        <f t="shared" ref="F74:Y74" si="15">F73/(F59*12)</f>
        <v>297191.0533</v>
      </c>
      <c r="G74" s="18">
        <f t="shared" si="15"/>
        <v>183891.0533</v>
      </c>
      <c r="H74" s="18">
        <f t="shared" si="15"/>
        <v>146124.3867</v>
      </c>
      <c r="I74" s="18">
        <f t="shared" si="15"/>
        <v>129845.22</v>
      </c>
      <c r="J74" s="18">
        <f t="shared" si="15"/>
        <v>117994.3867</v>
      </c>
      <c r="K74" s="18">
        <f t="shared" si="15"/>
        <v>111829.9422</v>
      </c>
      <c r="L74" s="18">
        <f t="shared" si="15"/>
        <v>105938.6724</v>
      </c>
      <c r="M74" s="18">
        <f t="shared" si="15"/>
        <v>129845.22</v>
      </c>
      <c r="N74" s="18">
        <f t="shared" si="15"/>
        <v>123261.4237</v>
      </c>
      <c r="O74" s="18">
        <f t="shared" si="15"/>
        <v>117994.3867</v>
      </c>
      <c r="P74" s="18">
        <f t="shared" si="15"/>
        <v>114631.9624</v>
      </c>
      <c r="Q74" s="18">
        <f t="shared" si="15"/>
        <v>110961.8867</v>
      </c>
      <c r="R74" s="18">
        <f t="shared" si="15"/>
        <v>108657.72</v>
      </c>
      <c r="S74" s="18">
        <f t="shared" si="15"/>
        <v>105938.6724</v>
      </c>
      <c r="T74" s="18">
        <f t="shared" si="15"/>
        <v>118688.8311</v>
      </c>
      <c r="U74" s="18">
        <f t="shared" si="15"/>
        <v>115682.72</v>
      </c>
      <c r="V74" s="18">
        <f t="shared" si="15"/>
        <v>113030.269</v>
      </c>
      <c r="W74" s="18">
        <f t="shared" si="15"/>
        <v>111251.2385</v>
      </c>
      <c r="X74" s="18">
        <f t="shared" si="15"/>
        <v>109111.2288</v>
      </c>
      <c r="Y74" s="18">
        <f t="shared" si="15"/>
        <v>107706.0533</v>
      </c>
    </row>
    <row r="75">
      <c r="C75" s="23"/>
      <c r="D75" s="24"/>
      <c r="E75" s="25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>
      <c r="C76" s="19" t="s">
        <v>50</v>
      </c>
      <c r="D76" s="26" t="s">
        <v>34</v>
      </c>
      <c r="E76" s="27"/>
      <c r="F76" s="18">
        <f t="shared" ref="F76:F81" si="16">D52</f>
        <v>2500000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>
      <c r="C77" s="19"/>
      <c r="D77" s="20" t="s">
        <v>51</v>
      </c>
      <c r="E77" s="21"/>
      <c r="F77" s="18">
        <f t="shared" si="16"/>
        <v>770000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>
      <c r="C78" s="19"/>
      <c r="D78" s="20" t="s">
        <v>37</v>
      </c>
      <c r="E78" s="21"/>
      <c r="F78" s="18">
        <f t="shared" si="16"/>
        <v>700000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>
      <c r="C79" s="19"/>
      <c r="D79" s="20" t="s">
        <v>38</v>
      </c>
      <c r="E79" s="21"/>
      <c r="F79" s="18">
        <f t="shared" si="16"/>
        <v>55000</v>
      </c>
      <c r="G79" s="18">
        <f t="shared" ref="G79:Y79" si="17">F79</f>
        <v>55000</v>
      </c>
      <c r="H79" s="18">
        <f t="shared" si="17"/>
        <v>55000</v>
      </c>
      <c r="I79" s="18">
        <f t="shared" si="17"/>
        <v>55000</v>
      </c>
      <c r="J79" s="18">
        <f t="shared" si="17"/>
        <v>55000</v>
      </c>
      <c r="K79" s="18">
        <f t="shared" si="17"/>
        <v>55000</v>
      </c>
      <c r="L79" s="18">
        <f t="shared" si="17"/>
        <v>55000</v>
      </c>
      <c r="M79" s="18">
        <f t="shared" si="17"/>
        <v>55000</v>
      </c>
      <c r="N79" s="18">
        <f t="shared" si="17"/>
        <v>55000</v>
      </c>
      <c r="O79" s="18">
        <f t="shared" si="17"/>
        <v>55000</v>
      </c>
      <c r="P79" s="18">
        <f t="shared" si="17"/>
        <v>55000</v>
      </c>
      <c r="Q79" s="18">
        <f t="shared" si="17"/>
        <v>55000</v>
      </c>
      <c r="R79" s="18">
        <f t="shared" si="17"/>
        <v>55000</v>
      </c>
      <c r="S79" s="18">
        <f t="shared" si="17"/>
        <v>55000</v>
      </c>
      <c r="T79" s="18">
        <f t="shared" si="17"/>
        <v>55000</v>
      </c>
      <c r="U79" s="18">
        <f t="shared" si="17"/>
        <v>55000</v>
      </c>
      <c r="V79" s="18">
        <f t="shared" si="17"/>
        <v>55000</v>
      </c>
      <c r="W79" s="18">
        <f t="shared" si="17"/>
        <v>55000</v>
      </c>
      <c r="X79" s="18">
        <f t="shared" si="17"/>
        <v>55000</v>
      </c>
      <c r="Y79" s="18">
        <f t="shared" si="17"/>
        <v>55000</v>
      </c>
    </row>
    <row r="80">
      <c r="C80" s="19"/>
      <c r="D80" s="20" t="s">
        <v>40</v>
      </c>
      <c r="E80" s="21"/>
      <c r="F80" s="18">
        <f t="shared" si="16"/>
        <v>22000</v>
      </c>
      <c r="G80" s="18">
        <f t="shared" ref="G80:Y80" si="18">F80</f>
        <v>22000</v>
      </c>
      <c r="H80" s="18">
        <f t="shared" si="18"/>
        <v>22000</v>
      </c>
      <c r="I80" s="18">
        <f t="shared" si="18"/>
        <v>22000</v>
      </c>
      <c r="J80" s="18">
        <f t="shared" si="18"/>
        <v>22000</v>
      </c>
      <c r="K80" s="18">
        <f t="shared" si="18"/>
        <v>22000</v>
      </c>
      <c r="L80" s="18">
        <f t="shared" si="18"/>
        <v>22000</v>
      </c>
      <c r="M80" s="18">
        <f t="shared" si="18"/>
        <v>22000</v>
      </c>
      <c r="N80" s="18">
        <f t="shared" si="18"/>
        <v>22000</v>
      </c>
      <c r="O80" s="18">
        <f t="shared" si="18"/>
        <v>22000</v>
      </c>
      <c r="P80" s="18">
        <f t="shared" si="18"/>
        <v>22000</v>
      </c>
      <c r="Q80" s="18">
        <f t="shared" si="18"/>
        <v>22000</v>
      </c>
      <c r="R80" s="18">
        <f t="shared" si="18"/>
        <v>22000</v>
      </c>
      <c r="S80" s="18">
        <f t="shared" si="18"/>
        <v>22000</v>
      </c>
      <c r="T80" s="18">
        <f t="shared" si="18"/>
        <v>22000</v>
      </c>
      <c r="U80" s="18">
        <f t="shared" si="18"/>
        <v>22000</v>
      </c>
      <c r="V80" s="18">
        <f t="shared" si="18"/>
        <v>22000</v>
      </c>
      <c r="W80" s="18">
        <f t="shared" si="18"/>
        <v>22000</v>
      </c>
      <c r="X80" s="18">
        <f t="shared" si="18"/>
        <v>22000</v>
      </c>
      <c r="Y80" s="18">
        <f t="shared" si="18"/>
        <v>22000</v>
      </c>
    </row>
    <row r="81">
      <c r="C81" s="19"/>
      <c r="D81" s="20" t="s">
        <v>41</v>
      </c>
      <c r="E81" s="21"/>
      <c r="F81" s="18">
        <f t="shared" si="16"/>
        <v>55000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>
      <c r="C82" s="19"/>
      <c r="D82" s="20"/>
      <c r="E82" s="21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>
      <c r="C83" s="19"/>
      <c r="D83" s="20" t="s">
        <v>42</v>
      </c>
      <c r="E83" s="21"/>
      <c r="F83" s="18">
        <f>(D58*2)*D46*12</f>
        <v>20160</v>
      </c>
      <c r="G83" s="18">
        <f t="shared" ref="G83:Y83" si="19">F83</f>
        <v>20160</v>
      </c>
      <c r="H83" s="18">
        <f t="shared" si="19"/>
        <v>20160</v>
      </c>
      <c r="I83" s="18">
        <f t="shared" si="19"/>
        <v>20160</v>
      </c>
      <c r="J83" s="18">
        <f t="shared" si="19"/>
        <v>20160</v>
      </c>
      <c r="K83" s="18">
        <f t="shared" si="19"/>
        <v>20160</v>
      </c>
      <c r="L83" s="18">
        <f t="shared" si="19"/>
        <v>20160</v>
      </c>
      <c r="M83" s="18">
        <f t="shared" si="19"/>
        <v>20160</v>
      </c>
      <c r="N83" s="18">
        <f t="shared" si="19"/>
        <v>20160</v>
      </c>
      <c r="O83" s="18">
        <f t="shared" si="19"/>
        <v>20160</v>
      </c>
      <c r="P83" s="18">
        <f t="shared" si="19"/>
        <v>20160</v>
      </c>
      <c r="Q83" s="18">
        <f t="shared" si="19"/>
        <v>20160</v>
      </c>
      <c r="R83" s="18">
        <f t="shared" si="19"/>
        <v>20160</v>
      </c>
      <c r="S83" s="18">
        <f t="shared" si="19"/>
        <v>20160</v>
      </c>
      <c r="T83" s="18">
        <f t="shared" si="19"/>
        <v>20160</v>
      </c>
      <c r="U83" s="18">
        <f t="shared" si="19"/>
        <v>20160</v>
      </c>
      <c r="V83" s="18">
        <f t="shared" si="19"/>
        <v>20160</v>
      </c>
      <c r="W83" s="18">
        <f t="shared" si="19"/>
        <v>20160</v>
      </c>
      <c r="X83" s="18">
        <f t="shared" si="19"/>
        <v>20160</v>
      </c>
      <c r="Y83" s="18">
        <f t="shared" si="19"/>
        <v>20160</v>
      </c>
    </row>
    <row r="84">
      <c r="C84" s="19"/>
      <c r="D84" s="20"/>
      <c r="E84" s="21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>
      <c r="C85" s="19"/>
      <c r="D85" s="20" t="s">
        <v>46</v>
      </c>
      <c r="E85" s="21"/>
      <c r="F85" s="18">
        <f>D46*D51*12</f>
        <v>240000</v>
      </c>
      <c r="G85" s="18">
        <f t="shared" ref="G85:Y85" si="20">F85</f>
        <v>240000</v>
      </c>
      <c r="H85" s="18">
        <f t="shared" si="20"/>
        <v>240000</v>
      </c>
      <c r="I85" s="18">
        <f t="shared" si="20"/>
        <v>240000</v>
      </c>
      <c r="J85" s="18">
        <f t="shared" si="20"/>
        <v>240000</v>
      </c>
      <c r="K85" s="18">
        <f t="shared" si="20"/>
        <v>240000</v>
      </c>
      <c r="L85" s="18">
        <f t="shared" si="20"/>
        <v>240000</v>
      </c>
      <c r="M85" s="18">
        <f t="shared" si="20"/>
        <v>240000</v>
      </c>
      <c r="N85" s="18">
        <f t="shared" si="20"/>
        <v>240000</v>
      </c>
      <c r="O85" s="18">
        <f t="shared" si="20"/>
        <v>240000</v>
      </c>
      <c r="P85" s="18">
        <f t="shared" si="20"/>
        <v>240000</v>
      </c>
      <c r="Q85" s="18">
        <f t="shared" si="20"/>
        <v>240000</v>
      </c>
      <c r="R85" s="18">
        <f t="shared" si="20"/>
        <v>240000</v>
      </c>
      <c r="S85" s="18">
        <f t="shared" si="20"/>
        <v>240000</v>
      </c>
      <c r="T85" s="18">
        <f t="shared" si="20"/>
        <v>240000</v>
      </c>
      <c r="U85" s="18">
        <f t="shared" si="20"/>
        <v>240000</v>
      </c>
      <c r="V85" s="18">
        <f t="shared" si="20"/>
        <v>240000</v>
      </c>
      <c r="W85" s="18">
        <f t="shared" si="20"/>
        <v>240000</v>
      </c>
      <c r="X85" s="18">
        <f t="shared" si="20"/>
        <v>240000</v>
      </c>
      <c r="Y85" s="18">
        <f t="shared" si="20"/>
        <v>240000</v>
      </c>
    </row>
    <row r="86">
      <c r="C86" s="19"/>
      <c r="D86" s="20"/>
      <c r="E86" s="21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>
      <c r="C87" s="19"/>
      <c r="D87" s="20" t="s">
        <v>47</v>
      </c>
      <c r="E87" s="21"/>
      <c r="F87" s="18">
        <f t="shared" ref="F87:Y87" si="21">sum(F76:F86)</f>
        <v>4362160</v>
      </c>
      <c r="G87" s="18">
        <f t="shared" si="21"/>
        <v>337160</v>
      </c>
      <c r="H87" s="18">
        <f t="shared" si="21"/>
        <v>337160</v>
      </c>
      <c r="I87" s="18">
        <f t="shared" si="21"/>
        <v>337160</v>
      </c>
      <c r="J87" s="18">
        <f t="shared" si="21"/>
        <v>337160</v>
      </c>
      <c r="K87" s="18">
        <f t="shared" si="21"/>
        <v>337160</v>
      </c>
      <c r="L87" s="18">
        <f t="shared" si="21"/>
        <v>337160</v>
      </c>
      <c r="M87" s="18">
        <f t="shared" si="21"/>
        <v>337160</v>
      </c>
      <c r="N87" s="18">
        <f t="shared" si="21"/>
        <v>337160</v>
      </c>
      <c r="O87" s="18">
        <f t="shared" si="21"/>
        <v>337160</v>
      </c>
      <c r="P87" s="18">
        <f t="shared" si="21"/>
        <v>337160</v>
      </c>
      <c r="Q87" s="18">
        <f t="shared" si="21"/>
        <v>337160</v>
      </c>
      <c r="R87" s="18">
        <f t="shared" si="21"/>
        <v>337160</v>
      </c>
      <c r="S87" s="18">
        <f t="shared" si="21"/>
        <v>337160</v>
      </c>
      <c r="T87" s="18">
        <f t="shared" si="21"/>
        <v>337160</v>
      </c>
      <c r="U87" s="18">
        <f t="shared" si="21"/>
        <v>337160</v>
      </c>
      <c r="V87" s="18">
        <f t="shared" si="21"/>
        <v>337160</v>
      </c>
      <c r="W87" s="18">
        <f t="shared" si="21"/>
        <v>337160</v>
      </c>
      <c r="X87" s="18">
        <f t="shared" si="21"/>
        <v>337160</v>
      </c>
      <c r="Y87" s="18">
        <f t="shared" si="21"/>
        <v>337160</v>
      </c>
    </row>
    <row r="88">
      <c r="C88" s="19"/>
      <c r="D88" s="20" t="s">
        <v>48</v>
      </c>
      <c r="E88" s="21"/>
      <c r="F88" s="18">
        <f>F87</f>
        <v>4362160</v>
      </c>
      <c r="G88" s="18">
        <f t="shared" ref="G88:Y88" si="22">F88+G87</f>
        <v>4699320</v>
      </c>
      <c r="H88" s="18">
        <f t="shared" si="22"/>
        <v>5036480</v>
      </c>
      <c r="I88" s="18">
        <f t="shared" si="22"/>
        <v>5373640</v>
      </c>
      <c r="J88" s="41">
        <f t="shared" si="22"/>
        <v>5710800</v>
      </c>
      <c r="K88" s="18">
        <f t="shared" si="22"/>
        <v>6047960</v>
      </c>
      <c r="L88" s="18">
        <f t="shared" si="22"/>
        <v>6385120</v>
      </c>
      <c r="M88" s="18">
        <f t="shared" si="22"/>
        <v>6722280</v>
      </c>
      <c r="N88" s="18">
        <f t="shared" si="22"/>
        <v>7059440</v>
      </c>
      <c r="O88" s="41">
        <f t="shared" si="22"/>
        <v>7396600</v>
      </c>
      <c r="P88" s="18">
        <f t="shared" si="22"/>
        <v>7733760</v>
      </c>
      <c r="Q88" s="18">
        <f t="shared" si="22"/>
        <v>8070920</v>
      </c>
      <c r="R88" s="18">
        <f t="shared" si="22"/>
        <v>8408080</v>
      </c>
      <c r="S88" s="18">
        <f t="shared" si="22"/>
        <v>8745240</v>
      </c>
      <c r="T88" s="41">
        <f t="shared" si="22"/>
        <v>9082400</v>
      </c>
      <c r="U88" s="18">
        <f t="shared" si="22"/>
        <v>9419560</v>
      </c>
      <c r="V88" s="18">
        <f t="shared" si="22"/>
        <v>9756720</v>
      </c>
      <c r="W88" s="18">
        <f t="shared" si="22"/>
        <v>10093880</v>
      </c>
      <c r="X88" s="18">
        <f t="shared" si="22"/>
        <v>10431040</v>
      </c>
      <c r="Y88" s="41">
        <f t="shared" si="22"/>
        <v>10768200</v>
      </c>
    </row>
    <row r="89">
      <c r="B89" s="6"/>
      <c r="C89" s="19"/>
      <c r="D89" s="20" t="s">
        <v>49</v>
      </c>
      <c r="E89" s="28"/>
      <c r="F89" s="18">
        <f t="shared" ref="F89:Y89" si="23">F88/(F59*12)</f>
        <v>363513.3333</v>
      </c>
      <c r="G89" s="18">
        <f t="shared" si="23"/>
        <v>195805</v>
      </c>
      <c r="H89" s="18">
        <f t="shared" si="23"/>
        <v>139902.2222</v>
      </c>
      <c r="I89" s="18">
        <f t="shared" si="23"/>
        <v>111950.8333</v>
      </c>
      <c r="J89" s="18">
        <f t="shared" si="23"/>
        <v>95180</v>
      </c>
      <c r="K89" s="18">
        <f t="shared" si="23"/>
        <v>83999.44444</v>
      </c>
      <c r="L89" s="18">
        <f t="shared" si="23"/>
        <v>76013.33333</v>
      </c>
      <c r="M89" s="18">
        <f t="shared" si="23"/>
        <v>70023.75</v>
      </c>
      <c r="N89" s="18">
        <f t="shared" si="23"/>
        <v>65365.18519</v>
      </c>
      <c r="O89" s="18">
        <f t="shared" si="23"/>
        <v>61638.33333</v>
      </c>
      <c r="P89" s="18">
        <f t="shared" si="23"/>
        <v>58589.09091</v>
      </c>
      <c r="Q89" s="18">
        <f t="shared" si="23"/>
        <v>56048.05556</v>
      </c>
      <c r="R89" s="18">
        <f t="shared" si="23"/>
        <v>53897.94872</v>
      </c>
      <c r="S89" s="18">
        <f t="shared" si="23"/>
        <v>52055</v>
      </c>
      <c r="T89" s="18">
        <f t="shared" si="23"/>
        <v>50457.77778</v>
      </c>
      <c r="U89" s="18">
        <f t="shared" si="23"/>
        <v>49060.20833</v>
      </c>
      <c r="V89" s="18">
        <f t="shared" si="23"/>
        <v>47827.05882</v>
      </c>
      <c r="W89" s="18">
        <f t="shared" si="23"/>
        <v>46730.92593</v>
      </c>
      <c r="X89" s="18">
        <f t="shared" si="23"/>
        <v>45750.17544</v>
      </c>
      <c r="Y89" s="18">
        <f t="shared" si="23"/>
        <v>44867.5</v>
      </c>
    </row>
    <row r="90">
      <c r="C90" s="19"/>
      <c r="D90" s="24"/>
      <c r="E90" s="2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>
      <c r="C91" s="29" t="s">
        <v>52</v>
      </c>
      <c r="D91" s="30"/>
      <c r="E91" s="31"/>
      <c r="F91" s="18">
        <f t="shared" ref="F91:Y91" si="24">F88-F73</f>
        <v>795867.36</v>
      </c>
      <c r="G91" s="18">
        <f t="shared" si="24"/>
        <v>285934.72</v>
      </c>
      <c r="H91" s="18">
        <f t="shared" si="24"/>
        <v>-223997.92</v>
      </c>
      <c r="I91" s="18">
        <f t="shared" si="24"/>
        <v>-858930.56</v>
      </c>
      <c r="J91" s="42">
        <f t="shared" si="24"/>
        <v>-1368863.2</v>
      </c>
      <c r="K91" s="18">
        <f t="shared" si="24"/>
        <v>-2003795.84</v>
      </c>
      <c r="L91" s="18">
        <f t="shared" si="24"/>
        <v>-2513728.48</v>
      </c>
      <c r="M91" s="18">
        <f t="shared" si="24"/>
        <v>-5742861.12</v>
      </c>
      <c r="N91" s="18">
        <f t="shared" si="24"/>
        <v>-6252793.76</v>
      </c>
      <c r="O91" s="42">
        <f t="shared" si="24"/>
        <v>-6762726.4</v>
      </c>
      <c r="P91" s="18">
        <f t="shared" si="24"/>
        <v>-7397659.04</v>
      </c>
      <c r="Q91" s="18">
        <f t="shared" si="24"/>
        <v>-7907591.68</v>
      </c>
      <c r="R91" s="18">
        <f t="shared" si="24"/>
        <v>-8542524.32</v>
      </c>
      <c r="S91" s="18">
        <f t="shared" si="24"/>
        <v>-9052456.96</v>
      </c>
      <c r="T91" s="42">
        <f t="shared" si="24"/>
        <v>-12281589.6</v>
      </c>
      <c r="U91" s="18">
        <f t="shared" si="24"/>
        <v>-12791522.24</v>
      </c>
      <c r="V91" s="18">
        <f t="shared" si="24"/>
        <v>-13301454.88</v>
      </c>
      <c r="W91" s="18">
        <f t="shared" si="24"/>
        <v>-13936387.52</v>
      </c>
      <c r="X91" s="18">
        <f t="shared" si="24"/>
        <v>-14446320.16</v>
      </c>
      <c r="Y91" s="42">
        <f t="shared" si="24"/>
        <v>-15081252.8</v>
      </c>
    </row>
    <row r="92">
      <c r="D92" s="2"/>
    </row>
    <row r="93">
      <c r="B93" s="6" t="s">
        <v>78</v>
      </c>
      <c r="C93" s="6" t="s">
        <v>22</v>
      </c>
      <c r="D93" s="11">
        <v>2.0</v>
      </c>
      <c r="E93" s="6" t="s">
        <v>23</v>
      </c>
    </row>
    <row r="94">
      <c r="C94" s="6" t="s">
        <v>24</v>
      </c>
      <c r="D94" s="11">
        <v>67.0</v>
      </c>
      <c r="E94" s="6" t="s">
        <v>25</v>
      </c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>
      <c r="C95" s="6" t="s">
        <v>26</v>
      </c>
      <c r="D95" s="2">
        <f>(D94*2)*D93*12</f>
        <v>3216</v>
      </c>
      <c r="E95" s="6" t="s">
        <v>25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>
      <c r="C96" s="6" t="s">
        <v>27</v>
      </c>
      <c r="D96" s="11">
        <v>1940.0</v>
      </c>
      <c r="E96" s="6" t="s">
        <v>28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>
      <c r="C97" s="6" t="s">
        <v>29</v>
      </c>
      <c r="D97" s="11">
        <v>15800.0</v>
      </c>
      <c r="E97" s="6" t="s">
        <v>30</v>
      </c>
      <c r="F97" s="6" t="s">
        <v>79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>
      <c r="C98" s="6" t="s">
        <v>32</v>
      </c>
      <c r="D98" s="11">
        <v>9350.0</v>
      </c>
      <c r="E98" s="6" t="s">
        <v>30</v>
      </c>
      <c r="F98" s="6" t="s">
        <v>80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>
      <c r="C99" s="6" t="s">
        <v>34</v>
      </c>
      <c r="D99" s="11">
        <f>(1550000+1150000)/2</f>
        <v>1350000</v>
      </c>
      <c r="E99" s="6" t="s">
        <v>35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>
      <c r="C100" s="6" t="s">
        <v>36</v>
      </c>
      <c r="D100" s="11">
        <v>550000.0</v>
      </c>
      <c r="E100" s="6" t="s">
        <v>35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>
      <c r="C101" s="6" t="s">
        <v>37</v>
      </c>
      <c r="D101" s="11">
        <v>0.0</v>
      </c>
      <c r="E101" s="6" t="s">
        <v>35</v>
      </c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>
      <c r="C102" s="6" t="s">
        <v>38</v>
      </c>
      <c r="D102" s="11">
        <v>39600.0</v>
      </c>
      <c r="E102" s="6" t="s">
        <v>39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>
      <c r="C103" s="6" t="s">
        <v>40</v>
      </c>
      <c r="D103" s="11">
        <v>12000.0</v>
      </c>
      <c r="E103" s="6" t="s">
        <v>39</v>
      </c>
      <c r="F103" s="8" t="s">
        <v>81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>
      <c r="C104" s="6" t="s">
        <v>41</v>
      </c>
      <c r="D104" s="11">
        <v>55000.0</v>
      </c>
      <c r="E104" s="6" t="s">
        <v>35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>
      <c r="C105" s="6" t="s">
        <v>42</v>
      </c>
      <c r="D105" s="11">
        <v>990.0</v>
      </c>
      <c r="E105" s="6" t="s">
        <v>28</v>
      </c>
      <c r="F105" s="6" t="s">
        <v>82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>
      <c r="C106" s="12"/>
      <c r="D106" s="13"/>
      <c r="E106" s="14"/>
      <c r="F106" s="15">
        <v>1.0</v>
      </c>
      <c r="G106" s="15">
        <v>2.0</v>
      </c>
      <c r="H106" s="15">
        <v>3.0</v>
      </c>
      <c r="I106" s="15">
        <v>4.0</v>
      </c>
      <c r="J106" s="15">
        <v>5.0</v>
      </c>
      <c r="K106" s="15">
        <v>6.0</v>
      </c>
      <c r="L106" s="15">
        <v>7.0</v>
      </c>
      <c r="M106" s="15">
        <v>8.0</v>
      </c>
      <c r="N106" s="15">
        <v>9.0</v>
      </c>
      <c r="O106" s="15">
        <v>10.0</v>
      </c>
      <c r="P106" s="15">
        <v>11.0</v>
      </c>
      <c r="Q106" s="15">
        <v>12.0</v>
      </c>
      <c r="R106" s="15">
        <v>13.0</v>
      </c>
      <c r="S106" s="15">
        <v>14.0</v>
      </c>
      <c r="T106" s="15">
        <v>15.0</v>
      </c>
      <c r="U106" s="15">
        <v>16.0</v>
      </c>
      <c r="V106" s="15">
        <v>17.0</v>
      </c>
      <c r="W106" s="15">
        <v>18.0</v>
      </c>
      <c r="X106" s="15">
        <v>19.0</v>
      </c>
      <c r="Y106" s="15">
        <v>20.0</v>
      </c>
    </row>
    <row r="107">
      <c r="C107" s="12" t="s">
        <v>43</v>
      </c>
      <c r="D107" s="20" t="s">
        <v>44</v>
      </c>
      <c r="E107" s="21"/>
      <c r="F107" s="18">
        <f>2640000*1.03</f>
        <v>2719200</v>
      </c>
      <c r="G107" s="18"/>
      <c r="H107" s="18"/>
      <c r="I107" s="18"/>
      <c r="J107" s="18"/>
      <c r="K107" s="18"/>
      <c r="L107" s="18"/>
      <c r="M107" s="18">
        <f>F107</f>
        <v>2719200</v>
      </c>
      <c r="N107" s="18"/>
      <c r="O107" s="18"/>
      <c r="P107" s="18"/>
      <c r="Q107" s="18"/>
      <c r="R107" s="18"/>
      <c r="S107" s="18"/>
      <c r="T107" s="18">
        <f>M107</f>
        <v>2719200</v>
      </c>
      <c r="U107" s="18"/>
      <c r="V107" s="18"/>
      <c r="W107" s="18"/>
      <c r="X107" s="18"/>
      <c r="Y107" s="18"/>
    </row>
    <row r="108">
      <c r="C108" s="19"/>
      <c r="D108" s="20" t="s">
        <v>10</v>
      </c>
      <c r="E108" s="21"/>
      <c r="F108" s="18">
        <v>43500.0</v>
      </c>
      <c r="G108" s="18">
        <f t="shared" ref="G108:Y108" si="25">F108</f>
        <v>43500</v>
      </c>
      <c r="H108" s="18">
        <f t="shared" si="25"/>
        <v>43500</v>
      </c>
      <c r="I108" s="18">
        <f t="shared" si="25"/>
        <v>43500</v>
      </c>
      <c r="J108" s="18">
        <f t="shared" si="25"/>
        <v>43500</v>
      </c>
      <c r="K108" s="18">
        <f t="shared" si="25"/>
        <v>43500</v>
      </c>
      <c r="L108" s="18">
        <f t="shared" si="25"/>
        <v>43500</v>
      </c>
      <c r="M108" s="18">
        <f t="shared" si="25"/>
        <v>43500</v>
      </c>
      <c r="N108" s="18">
        <f t="shared" si="25"/>
        <v>43500</v>
      </c>
      <c r="O108" s="18">
        <f t="shared" si="25"/>
        <v>43500</v>
      </c>
      <c r="P108" s="18">
        <f t="shared" si="25"/>
        <v>43500</v>
      </c>
      <c r="Q108" s="18">
        <f t="shared" si="25"/>
        <v>43500</v>
      </c>
      <c r="R108" s="18">
        <f t="shared" si="25"/>
        <v>43500</v>
      </c>
      <c r="S108" s="18">
        <f t="shared" si="25"/>
        <v>43500</v>
      </c>
      <c r="T108" s="18">
        <f t="shared" si="25"/>
        <v>43500</v>
      </c>
      <c r="U108" s="18">
        <f t="shared" si="25"/>
        <v>43500</v>
      </c>
      <c r="V108" s="18">
        <f t="shared" si="25"/>
        <v>43500</v>
      </c>
      <c r="W108" s="18">
        <f t="shared" si="25"/>
        <v>43500</v>
      </c>
      <c r="X108" s="18">
        <f t="shared" si="25"/>
        <v>43500</v>
      </c>
      <c r="Y108" s="18">
        <f t="shared" si="25"/>
        <v>43500</v>
      </c>
    </row>
    <row r="109">
      <c r="C109" s="19"/>
      <c r="D109" s="20" t="s">
        <v>13</v>
      </c>
      <c r="E109" s="21"/>
      <c r="F109" s="18">
        <v>16400.0</v>
      </c>
      <c r="G109" s="18">
        <f t="shared" ref="G109:Y109" si="26">F109</f>
        <v>16400</v>
      </c>
      <c r="H109" s="18">
        <f t="shared" si="26"/>
        <v>16400</v>
      </c>
      <c r="I109" s="18">
        <f t="shared" si="26"/>
        <v>16400</v>
      </c>
      <c r="J109" s="18">
        <f t="shared" si="26"/>
        <v>16400</v>
      </c>
      <c r="K109" s="18">
        <f t="shared" si="26"/>
        <v>16400</v>
      </c>
      <c r="L109" s="18">
        <f t="shared" si="26"/>
        <v>16400</v>
      </c>
      <c r="M109" s="18">
        <f t="shared" si="26"/>
        <v>16400</v>
      </c>
      <c r="N109" s="18">
        <f t="shared" si="26"/>
        <v>16400</v>
      </c>
      <c r="O109" s="18">
        <f t="shared" si="26"/>
        <v>16400</v>
      </c>
      <c r="P109" s="18">
        <f t="shared" si="26"/>
        <v>16400</v>
      </c>
      <c r="Q109" s="18">
        <f t="shared" si="26"/>
        <v>16400</v>
      </c>
      <c r="R109" s="18">
        <f t="shared" si="26"/>
        <v>16400</v>
      </c>
      <c r="S109" s="18">
        <f t="shared" si="26"/>
        <v>16400</v>
      </c>
      <c r="T109" s="18">
        <f t="shared" si="26"/>
        <v>16400</v>
      </c>
      <c r="U109" s="18">
        <f t="shared" si="26"/>
        <v>16400</v>
      </c>
      <c r="V109" s="18">
        <f t="shared" si="26"/>
        <v>16400</v>
      </c>
      <c r="W109" s="18">
        <f t="shared" si="26"/>
        <v>16400</v>
      </c>
      <c r="X109" s="18">
        <f t="shared" si="26"/>
        <v>16400</v>
      </c>
      <c r="Y109" s="18">
        <f t="shared" si="26"/>
        <v>16400</v>
      </c>
    </row>
    <row r="110">
      <c r="C110" s="19"/>
      <c r="D110" s="20" t="s">
        <v>15</v>
      </c>
      <c r="E110" s="21"/>
      <c r="F110" s="18">
        <v>11500.0</v>
      </c>
      <c r="G110" s="18">
        <f t="shared" ref="G110:Y110" si="27">F110</f>
        <v>11500</v>
      </c>
      <c r="H110" s="18">
        <f t="shared" si="27"/>
        <v>11500</v>
      </c>
      <c r="I110" s="18">
        <f t="shared" si="27"/>
        <v>11500</v>
      </c>
      <c r="J110" s="18">
        <f t="shared" si="27"/>
        <v>11500</v>
      </c>
      <c r="K110" s="18">
        <f t="shared" si="27"/>
        <v>11500</v>
      </c>
      <c r="L110" s="18">
        <f t="shared" si="27"/>
        <v>11500</v>
      </c>
      <c r="M110" s="18">
        <f t="shared" si="27"/>
        <v>11500</v>
      </c>
      <c r="N110" s="18">
        <f t="shared" si="27"/>
        <v>11500</v>
      </c>
      <c r="O110" s="18">
        <f t="shared" si="27"/>
        <v>11500</v>
      </c>
      <c r="P110" s="18">
        <f t="shared" si="27"/>
        <v>11500</v>
      </c>
      <c r="Q110" s="18">
        <f t="shared" si="27"/>
        <v>11500</v>
      </c>
      <c r="R110" s="18">
        <f t="shared" si="27"/>
        <v>11500</v>
      </c>
      <c r="S110" s="18">
        <f t="shared" si="27"/>
        <v>11500</v>
      </c>
      <c r="T110" s="18">
        <f t="shared" si="27"/>
        <v>11500</v>
      </c>
      <c r="U110" s="18">
        <f t="shared" si="27"/>
        <v>11500</v>
      </c>
      <c r="V110" s="18">
        <f t="shared" si="27"/>
        <v>11500</v>
      </c>
      <c r="W110" s="18">
        <f t="shared" si="27"/>
        <v>11500</v>
      </c>
      <c r="X110" s="18">
        <f t="shared" si="27"/>
        <v>11500</v>
      </c>
      <c r="Y110" s="18">
        <f t="shared" si="27"/>
        <v>11500</v>
      </c>
    </row>
    <row r="111">
      <c r="C111" s="19"/>
      <c r="D111" s="20" t="s">
        <v>16</v>
      </c>
      <c r="E111" s="21"/>
      <c r="F111" s="18"/>
      <c r="G111" s="18"/>
      <c r="H111" s="18"/>
      <c r="I111" s="18">
        <v>125000.0</v>
      </c>
      <c r="J111" s="18"/>
      <c r="K111" s="18">
        <v>125000.0</v>
      </c>
      <c r="L111" s="18"/>
      <c r="M111" s="18"/>
      <c r="N111" s="18"/>
      <c r="O111" s="18"/>
      <c r="P111" s="18">
        <v>125000.0</v>
      </c>
      <c r="Q111" s="18"/>
      <c r="R111" s="18">
        <v>125000.0</v>
      </c>
      <c r="S111" s="18"/>
      <c r="T111" s="18"/>
      <c r="U111" s="18"/>
      <c r="V111" s="18"/>
      <c r="W111" s="18">
        <v>125000.0</v>
      </c>
      <c r="X111" s="18"/>
      <c r="Y111" s="18">
        <v>125000.0</v>
      </c>
    </row>
    <row r="112">
      <c r="C112" s="19"/>
      <c r="D112" s="20" t="s">
        <v>17</v>
      </c>
      <c r="E112" s="21"/>
      <c r="F112" s="18">
        <v>55000.0</v>
      </c>
      <c r="G112" s="18">
        <f t="shared" ref="G112:Y112" si="28">F112</f>
        <v>55000</v>
      </c>
      <c r="H112" s="18">
        <f t="shared" si="28"/>
        <v>55000</v>
      </c>
      <c r="I112" s="18">
        <f t="shared" si="28"/>
        <v>55000</v>
      </c>
      <c r="J112" s="18">
        <f t="shared" si="28"/>
        <v>55000</v>
      </c>
      <c r="K112" s="18">
        <f t="shared" si="28"/>
        <v>55000</v>
      </c>
      <c r="L112" s="18">
        <f t="shared" si="28"/>
        <v>55000</v>
      </c>
      <c r="M112" s="18">
        <f t="shared" si="28"/>
        <v>55000</v>
      </c>
      <c r="N112" s="18">
        <f t="shared" si="28"/>
        <v>55000</v>
      </c>
      <c r="O112" s="18">
        <f t="shared" si="28"/>
        <v>55000</v>
      </c>
      <c r="P112" s="18">
        <f t="shared" si="28"/>
        <v>55000</v>
      </c>
      <c r="Q112" s="18">
        <f t="shared" si="28"/>
        <v>55000</v>
      </c>
      <c r="R112" s="18">
        <f t="shared" si="28"/>
        <v>55000</v>
      </c>
      <c r="S112" s="18">
        <f t="shared" si="28"/>
        <v>55000</v>
      </c>
      <c r="T112" s="18">
        <f t="shared" si="28"/>
        <v>55000</v>
      </c>
      <c r="U112" s="18">
        <f t="shared" si="28"/>
        <v>55000</v>
      </c>
      <c r="V112" s="18">
        <f t="shared" si="28"/>
        <v>55000</v>
      </c>
      <c r="W112" s="18">
        <f t="shared" si="28"/>
        <v>55000</v>
      </c>
      <c r="X112" s="18">
        <f t="shared" si="28"/>
        <v>55000</v>
      </c>
      <c r="Y112" s="18">
        <f t="shared" si="28"/>
        <v>55000</v>
      </c>
    </row>
    <row r="113">
      <c r="C113" s="19"/>
      <c r="D113" s="20" t="s">
        <v>19</v>
      </c>
      <c r="E113" s="21"/>
      <c r="F113" s="18">
        <f>D95*D$12</f>
        <v>38913.6</v>
      </c>
      <c r="G113" s="18">
        <f t="shared" ref="G113:Y113" si="29">F113</f>
        <v>38913.6</v>
      </c>
      <c r="H113" s="18">
        <f t="shared" si="29"/>
        <v>38913.6</v>
      </c>
      <c r="I113" s="18">
        <f t="shared" si="29"/>
        <v>38913.6</v>
      </c>
      <c r="J113" s="18">
        <f t="shared" si="29"/>
        <v>38913.6</v>
      </c>
      <c r="K113" s="18">
        <f t="shared" si="29"/>
        <v>38913.6</v>
      </c>
      <c r="L113" s="18">
        <f t="shared" si="29"/>
        <v>38913.6</v>
      </c>
      <c r="M113" s="18">
        <f t="shared" si="29"/>
        <v>38913.6</v>
      </c>
      <c r="N113" s="18">
        <f t="shared" si="29"/>
        <v>38913.6</v>
      </c>
      <c r="O113" s="18">
        <f t="shared" si="29"/>
        <v>38913.6</v>
      </c>
      <c r="P113" s="18">
        <f t="shared" si="29"/>
        <v>38913.6</v>
      </c>
      <c r="Q113" s="18">
        <f t="shared" si="29"/>
        <v>38913.6</v>
      </c>
      <c r="R113" s="18">
        <f t="shared" si="29"/>
        <v>38913.6</v>
      </c>
      <c r="S113" s="18">
        <f t="shared" si="29"/>
        <v>38913.6</v>
      </c>
      <c r="T113" s="18">
        <f t="shared" si="29"/>
        <v>38913.6</v>
      </c>
      <c r="U113" s="18">
        <f t="shared" si="29"/>
        <v>38913.6</v>
      </c>
      <c r="V113" s="18">
        <f t="shared" si="29"/>
        <v>38913.6</v>
      </c>
      <c r="W113" s="18">
        <f t="shared" si="29"/>
        <v>38913.6</v>
      </c>
      <c r="X113" s="18">
        <f t="shared" si="29"/>
        <v>38913.6</v>
      </c>
      <c r="Y113" s="18">
        <f t="shared" si="29"/>
        <v>38913.6</v>
      </c>
    </row>
    <row r="114">
      <c r="C114" s="19"/>
      <c r="D114" s="20" t="s">
        <v>18</v>
      </c>
      <c r="E114" s="21"/>
      <c r="F114" s="18">
        <v>120000.0</v>
      </c>
      <c r="G114" s="18">
        <f t="shared" ref="G114:Y114" si="30">F114</f>
        <v>120000</v>
      </c>
      <c r="H114" s="18">
        <f t="shared" si="30"/>
        <v>120000</v>
      </c>
      <c r="I114" s="18">
        <f t="shared" si="30"/>
        <v>120000</v>
      </c>
      <c r="J114" s="18">
        <f t="shared" si="30"/>
        <v>120000</v>
      </c>
      <c r="K114" s="18">
        <f t="shared" si="30"/>
        <v>120000</v>
      </c>
      <c r="L114" s="18">
        <f t="shared" si="30"/>
        <v>120000</v>
      </c>
      <c r="M114" s="18">
        <f t="shared" si="30"/>
        <v>120000</v>
      </c>
      <c r="N114" s="18">
        <f t="shared" si="30"/>
        <v>120000</v>
      </c>
      <c r="O114" s="18">
        <f t="shared" si="30"/>
        <v>120000</v>
      </c>
      <c r="P114" s="18">
        <f t="shared" si="30"/>
        <v>120000</v>
      </c>
      <c r="Q114" s="18">
        <f t="shared" si="30"/>
        <v>120000</v>
      </c>
      <c r="R114" s="18">
        <f t="shared" si="30"/>
        <v>120000</v>
      </c>
      <c r="S114" s="18">
        <f t="shared" si="30"/>
        <v>120000</v>
      </c>
      <c r="T114" s="18">
        <f t="shared" si="30"/>
        <v>120000</v>
      </c>
      <c r="U114" s="18">
        <f t="shared" si="30"/>
        <v>120000</v>
      </c>
      <c r="V114" s="18">
        <f t="shared" si="30"/>
        <v>120000</v>
      </c>
      <c r="W114" s="18">
        <f t="shared" si="30"/>
        <v>120000</v>
      </c>
      <c r="X114" s="18">
        <f t="shared" si="30"/>
        <v>120000</v>
      </c>
      <c r="Y114" s="18">
        <f t="shared" si="30"/>
        <v>120000</v>
      </c>
    </row>
    <row r="115">
      <c r="C115" s="19"/>
      <c r="D115" s="20" t="s">
        <v>27</v>
      </c>
      <c r="E115" s="21"/>
      <c r="F115" s="18">
        <f>(D96*2)*D93*12</f>
        <v>93120</v>
      </c>
      <c r="G115" s="18">
        <f t="shared" ref="G115:Y115" si="31">F115</f>
        <v>93120</v>
      </c>
      <c r="H115" s="18">
        <f t="shared" si="31"/>
        <v>93120</v>
      </c>
      <c r="I115" s="18">
        <f t="shared" si="31"/>
        <v>93120</v>
      </c>
      <c r="J115" s="18">
        <f t="shared" si="31"/>
        <v>93120</v>
      </c>
      <c r="K115" s="18">
        <f t="shared" si="31"/>
        <v>93120</v>
      </c>
      <c r="L115" s="18">
        <f t="shared" si="31"/>
        <v>93120</v>
      </c>
      <c r="M115" s="18">
        <f t="shared" si="31"/>
        <v>93120</v>
      </c>
      <c r="N115" s="18">
        <f t="shared" si="31"/>
        <v>93120</v>
      </c>
      <c r="O115" s="18">
        <f t="shared" si="31"/>
        <v>93120</v>
      </c>
      <c r="P115" s="18">
        <f t="shared" si="31"/>
        <v>93120</v>
      </c>
      <c r="Q115" s="18">
        <f t="shared" si="31"/>
        <v>93120</v>
      </c>
      <c r="R115" s="18">
        <f t="shared" si="31"/>
        <v>93120</v>
      </c>
      <c r="S115" s="18">
        <f t="shared" si="31"/>
        <v>93120</v>
      </c>
      <c r="T115" s="18">
        <f t="shared" si="31"/>
        <v>93120</v>
      </c>
      <c r="U115" s="18">
        <f t="shared" si="31"/>
        <v>93120</v>
      </c>
      <c r="V115" s="18">
        <f t="shared" si="31"/>
        <v>93120</v>
      </c>
      <c r="W115" s="18">
        <f t="shared" si="31"/>
        <v>93120</v>
      </c>
      <c r="X115" s="18">
        <f t="shared" si="31"/>
        <v>93120</v>
      </c>
      <c r="Y115" s="18">
        <f t="shared" si="31"/>
        <v>93120</v>
      </c>
    </row>
    <row r="116">
      <c r="C116" s="19"/>
      <c r="D116" s="20"/>
      <c r="E116" s="21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>
      <c r="C117" s="19"/>
      <c r="D117" s="20" t="s">
        <v>46</v>
      </c>
      <c r="E117" s="21"/>
      <c r="F117" s="18">
        <f>D93*D97*12</f>
        <v>379200</v>
      </c>
      <c r="G117" s="18">
        <f t="shared" ref="G117:Y117" si="32">F117</f>
        <v>379200</v>
      </c>
      <c r="H117" s="18">
        <f t="shared" si="32"/>
        <v>379200</v>
      </c>
      <c r="I117" s="18">
        <f t="shared" si="32"/>
        <v>379200</v>
      </c>
      <c r="J117" s="18">
        <f t="shared" si="32"/>
        <v>379200</v>
      </c>
      <c r="K117" s="18">
        <f t="shared" si="32"/>
        <v>379200</v>
      </c>
      <c r="L117" s="18">
        <f t="shared" si="32"/>
        <v>379200</v>
      </c>
      <c r="M117" s="18">
        <f t="shared" si="32"/>
        <v>379200</v>
      </c>
      <c r="N117" s="18">
        <f t="shared" si="32"/>
        <v>379200</v>
      </c>
      <c r="O117" s="18">
        <f t="shared" si="32"/>
        <v>379200</v>
      </c>
      <c r="P117" s="18">
        <f t="shared" si="32"/>
        <v>379200</v>
      </c>
      <c r="Q117" s="18">
        <f t="shared" si="32"/>
        <v>379200</v>
      </c>
      <c r="R117" s="18">
        <f t="shared" si="32"/>
        <v>379200</v>
      </c>
      <c r="S117" s="18">
        <f t="shared" si="32"/>
        <v>379200</v>
      </c>
      <c r="T117" s="18">
        <f t="shared" si="32"/>
        <v>379200</v>
      </c>
      <c r="U117" s="18">
        <f t="shared" si="32"/>
        <v>379200</v>
      </c>
      <c r="V117" s="18">
        <f t="shared" si="32"/>
        <v>379200</v>
      </c>
      <c r="W117" s="18">
        <f t="shared" si="32"/>
        <v>379200</v>
      </c>
      <c r="X117" s="18">
        <f t="shared" si="32"/>
        <v>379200</v>
      </c>
      <c r="Y117" s="18">
        <f t="shared" si="32"/>
        <v>379200</v>
      </c>
    </row>
    <row r="118">
      <c r="C118" s="19"/>
      <c r="D118" s="20"/>
      <c r="E118" s="21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>
      <c r="C119" s="19"/>
      <c r="D119" s="20" t="s">
        <v>47</v>
      </c>
      <c r="E119" s="21"/>
      <c r="F119" s="18">
        <f t="shared" ref="F119:Y119" si="33">sum(F107:F118)</f>
        <v>3476833.6</v>
      </c>
      <c r="G119" s="18">
        <f t="shared" si="33"/>
        <v>757633.6</v>
      </c>
      <c r="H119" s="18">
        <f t="shared" si="33"/>
        <v>757633.6</v>
      </c>
      <c r="I119" s="18">
        <f t="shared" si="33"/>
        <v>882633.6</v>
      </c>
      <c r="J119" s="18">
        <f t="shared" si="33"/>
        <v>757633.6</v>
      </c>
      <c r="K119" s="18">
        <f t="shared" si="33"/>
        <v>882633.6</v>
      </c>
      <c r="L119" s="18">
        <f t="shared" si="33"/>
        <v>757633.6</v>
      </c>
      <c r="M119" s="18">
        <f t="shared" si="33"/>
        <v>3476833.6</v>
      </c>
      <c r="N119" s="18">
        <f t="shared" si="33"/>
        <v>757633.6</v>
      </c>
      <c r="O119" s="18">
        <f t="shared" si="33"/>
        <v>757633.6</v>
      </c>
      <c r="P119" s="18">
        <f t="shared" si="33"/>
        <v>882633.6</v>
      </c>
      <c r="Q119" s="18">
        <f t="shared" si="33"/>
        <v>757633.6</v>
      </c>
      <c r="R119" s="18">
        <f t="shared" si="33"/>
        <v>882633.6</v>
      </c>
      <c r="S119" s="18">
        <f t="shared" si="33"/>
        <v>757633.6</v>
      </c>
      <c r="T119" s="18">
        <f t="shared" si="33"/>
        <v>3476833.6</v>
      </c>
      <c r="U119" s="18">
        <f t="shared" si="33"/>
        <v>757633.6</v>
      </c>
      <c r="V119" s="18">
        <f t="shared" si="33"/>
        <v>757633.6</v>
      </c>
      <c r="W119" s="18">
        <f t="shared" si="33"/>
        <v>882633.6</v>
      </c>
      <c r="X119" s="18">
        <f t="shared" si="33"/>
        <v>757633.6</v>
      </c>
      <c r="Y119" s="18">
        <f t="shared" si="33"/>
        <v>882633.6</v>
      </c>
    </row>
    <row r="120">
      <c r="C120" s="19"/>
      <c r="D120" s="20" t="s">
        <v>48</v>
      </c>
      <c r="E120" s="21"/>
      <c r="F120" s="18">
        <f>F119</f>
        <v>3476833.6</v>
      </c>
      <c r="G120" s="18">
        <f t="shared" ref="G120:Y120" si="34">F120+G119</f>
        <v>4234467.2</v>
      </c>
      <c r="H120" s="18">
        <f t="shared" si="34"/>
        <v>4992100.8</v>
      </c>
      <c r="I120" s="18">
        <f t="shared" si="34"/>
        <v>5874734.4</v>
      </c>
      <c r="J120" s="40">
        <f t="shared" si="34"/>
        <v>6632368</v>
      </c>
      <c r="K120" s="18">
        <f t="shared" si="34"/>
        <v>7515001.6</v>
      </c>
      <c r="L120" s="18">
        <f t="shared" si="34"/>
        <v>8272635.2</v>
      </c>
      <c r="M120" s="18">
        <f t="shared" si="34"/>
        <v>11749468.8</v>
      </c>
      <c r="N120" s="18">
        <f t="shared" si="34"/>
        <v>12507102.4</v>
      </c>
      <c r="O120" s="40">
        <f t="shared" si="34"/>
        <v>13264736</v>
      </c>
      <c r="P120" s="18">
        <f t="shared" si="34"/>
        <v>14147369.6</v>
      </c>
      <c r="Q120" s="18">
        <f t="shared" si="34"/>
        <v>14905003.2</v>
      </c>
      <c r="R120" s="18">
        <f t="shared" si="34"/>
        <v>15787636.8</v>
      </c>
      <c r="S120" s="18">
        <f t="shared" si="34"/>
        <v>16545270.4</v>
      </c>
      <c r="T120" s="40">
        <f t="shared" si="34"/>
        <v>20022104</v>
      </c>
      <c r="U120" s="18">
        <f t="shared" si="34"/>
        <v>20779737.6</v>
      </c>
      <c r="V120" s="18">
        <f t="shared" si="34"/>
        <v>21537371.2</v>
      </c>
      <c r="W120" s="18">
        <f t="shared" si="34"/>
        <v>22420004.8</v>
      </c>
      <c r="X120" s="18">
        <f t="shared" si="34"/>
        <v>23177638.4</v>
      </c>
      <c r="Y120" s="40">
        <f t="shared" si="34"/>
        <v>24060272</v>
      </c>
    </row>
    <row r="121">
      <c r="C121" s="19"/>
      <c r="D121" s="20" t="s">
        <v>49</v>
      </c>
      <c r="E121" s="21"/>
      <c r="F121" s="18">
        <f t="shared" ref="F121:Y121" si="35">F120/(F106*12)</f>
        <v>289736.1333</v>
      </c>
      <c r="G121" s="18">
        <f t="shared" si="35"/>
        <v>176436.1333</v>
      </c>
      <c r="H121" s="18">
        <f t="shared" si="35"/>
        <v>138669.4667</v>
      </c>
      <c r="I121" s="18">
        <f t="shared" si="35"/>
        <v>122390.3</v>
      </c>
      <c r="J121" s="18">
        <f t="shared" si="35"/>
        <v>110539.4667</v>
      </c>
      <c r="K121" s="18">
        <f t="shared" si="35"/>
        <v>104375.0222</v>
      </c>
      <c r="L121" s="18">
        <f t="shared" si="35"/>
        <v>98483.75238</v>
      </c>
      <c r="M121" s="18">
        <f t="shared" si="35"/>
        <v>122390.3</v>
      </c>
      <c r="N121" s="18">
        <f t="shared" si="35"/>
        <v>115806.5037</v>
      </c>
      <c r="O121" s="18">
        <f t="shared" si="35"/>
        <v>110539.4667</v>
      </c>
      <c r="P121" s="18">
        <f t="shared" si="35"/>
        <v>107177.0424</v>
      </c>
      <c r="Q121" s="18">
        <f t="shared" si="35"/>
        <v>103506.9667</v>
      </c>
      <c r="R121" s="18">
        <f t="shared" si="35"/>
        <v>101202.8</v>
      </c>
      <c r="S121" s="18">
        <f t="shared" si="35"/>
        <v>98483.75238</v>
      </c>
      <c r="T121" s="18">
        <f t="shared" si="35"/>
        <v>111233.9111</v>
      </c>
      <c r="U121" s="18">
        <f t="shared" si="35"/>
        <v>108227.8</v>
      </c>
      <c r="V121" s="18">
        <f t="shared" si="35"/>
        <v>105575.349</v>
      </c>
      <c r="W121" s="18">
        <f t="shared" si="35"/>
        <v>103796.3185</v>
      </c>
      <c r="X121" s="18">
        <f t="shared" si="35"/>
        <v>101656.3088</v>
      </c>
      <c r="Y121" s="18">
        <f t="shared" si="35"/>
        <v>100251.1333</v>
      </c>
    </row>
    <row r="122">
      <c r="C122" s="23"/>
      <c r="D122" s="20"/>
      <c r="E122" s="21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>
      <c r="C123" s="12" t="s">
        <v>50</v>
      </c>
      <c r="D123" s="20" t="s">
        <v>34</v>
      </c>
      <c r="E123" s="21"/>
      <c r="F123" s="18">
        <f t="shared" ref="F123:F128" si="36">D99</f>
        <v>1350000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>
      <c r="C124" s="19"/>
      <c r="D124" s="20" t="s">
        <v>51</v>
      </c>
      <c r="E124" s="21"/>
      <c r="F124" s="18">
        <f t="shared" si="36"/>
        <v>550000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>
      <c r="C125" s="19"/>
      <c r="D125" s="20" t="s">
        <v>37</v>
      </c>
      <c r="E125" s="21"/>
      <c r="F125" s="18">
        <f t="shared" si="36"/>
        <v>0</v>
      </c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>
      <c r="C126" s="19"/>
      <c r="D126" s="20" t="s">
        <v>38</v>
      </c>
      <c r="E126" s="21"/>
      <c r="F126" s="18">
        <f t="shared" si="36"/>
        <v>39600</v>
      </c>
      <c r="G126" s="18">
        <f t="shared" ref="G126:Y126" si="37">F126</f>
        <v>39600</v>
      </c>
      <c r="H126" s="18">
        <f t="shared" si="37"/>
        <v>39600</v>
      </c>
      <c r="I126" s="18">
        <f t="shared" si="37"/>
        <v>39600</v>
      </c>
      <c r="J126" s="18">
        <f t="shared" si="37"/>
        <v>39600</v>
      </c>
      <c r="K126" s="18">
        <f t="shared" si="37"/>
        <v>39600</v>
      </c>
      <c r="L126" s="18">
        <f t="shared" si="37"/>
        <v>39600</v>
      </c>
      <c r="M126" s="18">
        <f t="shared" si="37"/>
        <v>39600</v>
      </c>
      <c r="N126" s="18">
        <f t="shared" si="37"/>
        <v>39600</v>
      </c>
      <c r="O126" s="18">
        <f t="shared" si="37"/>
        <v>39600</v>
      </c>
      <c r="P126" s="18">
        <f t="shared" si="37"/>
        <v>39600</v>
      </c>
      <c r="Q126" s="18">
        <f t="shared" si="37"/>
        <v>39600</v>
      </c>
      <c r="R126" s="18">
        <f t="shared" si="37"/>
        <v>39600</v>
      </c>
      <c r="S126" s="18">
        <f t="shared" si="37"/>
        <v>39600</v>
      </c>
      <c r="T126" s="18">
        <f t="shared" si="37"/>
        <v>39600</v>
      </c>
      <c r="U126" s="18">
        <f t="shared" si="37"/>
        <v>39600</v>
      </c>
      <c r="V126" s="18">
        <f t="shared" si="37"/>
        <v>39600</v>
      </c>
      <c r="W126" s="18">
        <f t="shared" si="37"/>
        <v>39600</v>
      </c>
      <c r="X126" s="18">
        <f t="shared" si="37"/>
        <v>39600</v>
      </c>
      <c r="Y126" s="18">
        <f t="shared" si="37"/>
        <v>39600</v>
      </c>
    </row>
    <row r="127">
      <c r="C127" s="19"/>
      <c r="D127" s="20" t="s">
        <v>40</v>
      </c>
      <c r="E127" s="21"/>
      <c r="F127" s="18">
        <f t="shared" si="36"/>
        <v>12000</v>
      </c>
      <c r="G127" s="18">
        <f t="shared" ref="G127:Y127" si="38">F127</f>
        <v>12000</v>
      </c>
      <c r="H127" s="18">
        <f t="shared" si="38"/>
        <v>12000</v>
      </c>
      <c r="I127" s="18">
        <f t="shared" si="38"/>
        <v>12000</v>
      </c>
      <c r="J127" s="18">
        <f t="shared" si="38"/>
        <v>12000</v>
      </c>
      <c r="K127" s="18">
        <f t="shared" si="38"/>
        <v>12000</v>
      </c>
      <c r="L127" s="18">
        <f t="shared" si="38"/>
        <v>12000</v>
      </c>
      <c r="M127" s="18">
        <f t="shared" si="38"/>
        <v>12000</v>
      </c>
      <c r="N127" s="18">
        <f t="shared" si="38"/>
        <v>12000</v>
      </c>
      <c r="O127" s="18">
        <f t="shared" si="38"/>
        <v>12000</v>
      </c>
      <c r="P127" s="18">
        <f t="shared" si="38"/>
        <v>12000</v>
      </c>
      <c r="Q127" s="18">
        <f t="shared" si="38"/>
        <v>12000</v>
      </c>
      <c r="R127" s="18">
        <f t="shared" si="38"/>
        <v>12000</v>
      </c>
      <c r="S127" s="18">
        <f t="shared" si="38"/>
        <v>12000</v>
      </c>
      <c r="T127" s="18">
        <f t="shared" si="38"/>
        <v>12000</v>
      </c>
      <c r="U127" s="18">
        <f t="shared" si="38"/>
        <v>12000</v>
      </c>
      <c r="V127" s="18">
        <f t="shared" si="38"/>
        <v>12000</v>
      </c>
      <c r="W127" s="18">
        <f t="shared" si="38"/>
        <v>12000</v>
      </c>
      <c r="X127" s="18">
        <f t="shared" si="38"/>
        <v>12000</v>
      </c>
      <c r="Y127" s="18">
        <f t="shared" si="38"/>
        <v>12000</v>
      </c>
    </row>
    <row r="128">
      <c r="C128" s="19"/>
      <c r="D128" s="20" t="s">
        <v>41</v>
      </c>
      <c r="E128" s="21"/>
      <c r="F128" s="18">
        <f t="shared" si="36"/>
        <v>55000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>
      <c r="C129" s="19"/>
      <c r="D129" s="20"/>
      <c r="E129" s="21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>
      <c r="C130" s="19"/>
      <c r="D130" s="20" t="s">
        <v>42</v>
      </c>
      <c r="E130" s="21"/>
      <c r="F130" s="18">
        <f>(D105*2)*D93*12</f>
        <v>47520</v>
      </c>
      <c r="G130" s="18">
        <f t="shared" ref="G130:Y130" si="39">F130</f>
        <v>47520</v>
      </c>
      <c r="H130" s="18">
        <f t="shared" si="39"/>
        <v>47520</v>
      </c>
      <c r="I130" s="18">
        <f t="shared" si="39"/>
        <v>47520</v>
      </c>
      <c r="J130" s="18">
        <f t="shared" si="39"/>
        <v>47520</v>
      </c>
      <c r="K130" s="18">
        <f t="shared" si="39"/>
        <v>47520</v>
      </c>
      <c r="L130" s="18">
        <f t="shared" si="39"/>
        <v>47520</v>
      </c>
      <c r="M130" s="18">
        <f t="shared" si="39"/>
        <v>47520</v>
      </c>
      <c r="N130" s="18">
        <f t="shared" si="39"/>
        <v>47520</v>
      </c>
      <c r="O130" s="18">
        <f t="shared" si="39"/>
        <v>47520</v>
      </c>
      <c r="P130" s="18">
        <f t="shared" si="39"/>
        <v>47520</v>
      </c>
      <c r="Q130" s="18">
        <f t="shared" si="39"/>
        <v>47520</v>
      </c>
      <c r="R130" s="18">
        <f t="shared" si="39"/>
        <v>47520</v>
      </c>
      <c r="S130" s="18">
        <f t="shared" si="39"/>
        <v>47520</v>
      </c>
      <c r="T130" s="18">
        <f t="shared" si="39"/>
        <v>47520</v>
      </c>
      <c r="U130" s="18">
        <f t="shared" si="39"/>
        <v>47520</v>
      </c>
      <c r="V130" s="18">
        <f t="shared" si="39"/>
        <v>47520</v>
      </c>
      <c r="W130" s="18">
        <f t="shared" si="39"/>
        <v>47520</v>
      </c>
      <c r="X130" s="18">
        <f t="shared" si="39"/>
        <v>47520</v>
      </c>
      <c r="Y130" s="18">
        <f t="shared" si="39"/>
        <v>47520</v>
      </c>
    </row>
    <row r="131">
      <c r="C131" s="19"/>
      <c r="D131" s="20"/>
      <c r="E131" s="21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>
      <c r="C132" s="19"/>
      <c r="D132" s="20" t="s">
        <v>46</v>
      </c>
      <c r="E132" s="21"/>
      <c r="F132" s="18">
        <f>D93*D98*12</f>
        <v>224400</v>
      </c>
      <c r="G132" s="18">
        <f t="shared" ref="G132:Y132" si="40">F132</f>
        <v>224400</v>
      </c>
      <c r="H132" s="18">
        <f t="shared" si="40"/>
        <v>224400</v>
      </c>
      <c r="I132" s="18">
        <f t="shared" si="40"/>
        <v>224400</v>
      </c>
      <c r="J132" s="18">
        <f t="shared" si="40"/>
        <v>224400</v>
      </c>
      <c r="K132" s="18">
        <f t="shared" si="40"/>
        <v>224400</v>
      </c>
      <c r="L132" s="18">
        <f t="shared" si="40"/>
        <v>224400</v>
      </c>
      <c r="M132" s="18">
        <f t="shared" si="40"/>
        <v>224400</v>
      </c>
      <c r="N132" s="18">
        <f t="shared" si="40"/>
        <v>224400</v>
      </c>
      <c r="O132" s="18">
        <f t="shared" si="40"/>
        <v>224400</v>
      </c>
      <c r="P132" s="18">
        <f t="shared" si="40"/>
        <v>224400</v>
      </c>
      <c r="Q132" s="18">
        <f t="shared" si="40"/>
        <v>224400</v>
      </c>
      <c r="R132" s="18">
        <f t="shared" si="40"/>
        <v>224400</v>
      </c>
      <c r="S132" s="18">
        <f t="shared" si="40"/>
        <v>224400</v>
      </c>
      <c r="T132" s="18">
        <f t="shared" si="40"/>
        <v>224400</v>
      </c>
      <c r="U132" s="18">
        <f t="shared" si="40"/>
        <v>224400</v>
      </c>
      <c r="V132" s="18">
        <f t="shared" si="40"/>
        <v>224400</v>
      </c>
      <c r="W132" s="18">
        <f t="shared" si="40"/>
        <v>224400</v>
      </c>
      <c r="X132" s="18">
        <f t="shared" si="40"/>
        <v>224400</v>
      </c>
      <c r="Y132" s="18">
        <f t="shared" si="40"/>
        <v>224400</v>
      </c>
    </row>
    <row r="133">
      <c r="C133" s="19"/>
      <c r="D133" s="20"/>
      <c r="E133" s="21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>
      <c r="C134" s="19"/>
      <c r="D134" s="20" t="s">
        <v>47</v>
      </c>
      <c r="E134" s="21"/>
      <c r="F134" s="18">
        <f t="shared" ref="F134:Y134" si="41">sum(F123:F133)</f>
        <v>2278520</v>
      </c>
      <c r="G134" s="18">
        <f t="shared" si="41"/>
        <v>323520</v>
      </c>
      <c r="H134" s="18">
        <f t="shared" si="41"/>
        <v>323520</v>
      </c>
      <c r="I134" s="18">
        <f t="shared" si="41"/>
        <v>323520</v>
      </c>
      <c r="J134" s="18">
        <f t="shared" si="41"/>
        <v>323520</v>
      </c>
      <c r="K134" s="18">
        <f t="shared" si="41"/>
        <v>323520</v>
      </c>
      <c r="L134" s="18">
        <f t="shared" si="41"/>
        <v>323520</v>
      </c>
      <c r="M134" s="18">
        <f t="shared" si="41"/>
        <v>323520</v>
      </c>
      <c r="N134" s="18">
        <f t="shared" si="41"/>
        <v>323520</v>
      </c>
      <c r="O134" s="18">
        <f t="shared" si="41"/>
        <v>323520</v>
      </c>
      <c r="P134" s="18">
        <f t="shared" si="41"/>
        <v>323520</v>
      </c>
      <c r="Q134" s="18">
        <f t="shared" si="41"/>
        <v>323520</v>
      </c>
      <c r="R134" s="18">
        <f t="shared" si="41"/>
        <v>323520</v>
      </c>
      <c r="S134" s="18">
        <f t="shared" si="41"/>
        <v>323520</v>
      </c>
      <c r="T134" s="18">
        <f t="shared" si="41"/>
        <v>323520</v>
      </c>
      <c r="U134" s="18">
        <f t="shared" si="41"/>
        <v>323520</v>
      </c>
      <c r="V134" s="18">
        <f t="shared" si="41"/>
        <v>323520</v>
      </c>
      <c r="W134" s="18">
        <f t="shared" si="41"/>
        <v>323520</v>
      </c>
      <c r="X134" s="18">
        <f t="shared" si="41"/>
        <v>323520</v>
      </c>
      <c r="Y134" s="18">
        <f t="shared" si="41"/>
        <v>323520</v>
      </c>
    </row>
    <row r="135">
      <c r="C135" s="19"/>
      <c r="D135" s="20" t="s">
        <v>48</v>
      </c>
      <c r="E135" s="21"/>
      <c r="F135" s="18">
        <f>F134</f>
        <v>2278520</v>
      </c>
      <c r="G135" s="18">
        <f t="shared" ref="G135:Y135" si="42">F135+G134</f>
        <v>2602040</v>
      </c>
      <c r="H135" s="18">
        <f t="shared" si="42"/>
        <v>2925560</v>
      </c>
      <c r="I135" s="18">
        <f t="shared" si="42"/>
        <v>3249080</v>
      </c>
      <c r="J135" s="41">
        <f t="shared" si="42"/>
        <v>3572600</v>
      </c>
      <c r="K135" s="18">
        <f t="shared" si="42"/>
        <v>3896120</v>
      </c>
      <c r="L135" s="18">
        <f t="shared" si="42"/>
        <v>4219640</v>
      </c>
      <c r="M135" s="18">
        <f t="shared" si="42"/>
        <v>4543160</v>
      </c>
      <c r="N135" s="18">
        <f t="shared" si="42"/>
        <v>4866680</v>
      </c>
      <c r="O135" s="41">
        <f t="shared" si="42"/>
        <v>5190200</v>
      </c>
      <c r="P135" s="18">
        <f t="shared" si="42"/>
        <v>5513720</v>
      </c>
      <c r="Q135" s="18">
        <f t="shared" si="42"/>
        <v>5837240</v>
      </c>
      <c r="R135" s="18">
        <f t="shared" si="42"/>
        <v>6160760</v>
      </c>
      <c r="S135" s="18">
        <f t="shared" si="42"/>
        <v>6484280</v>
      </c>
      <c r="T135" s="41">
        <f t="shared" si="42"/>
        <v>6807800</v>
      </c>
      <c r="U135" s="18">
        <f t="shared" si="42"/>
        <v>7131320</v>
      </c>
      <c r="V135" s="18">
        <f t="shared" si="42"/>
        <v>7454840</v>
      </c>
      <c r="W135" s="18">
        <f t="shared" si="42"/>
        <v>7778360</v>
      </c>
      <c r="X135" s="18">
        <f t="shared" si="42"/>
        <v>8101880</v>
      </c>
      <c r="Y135" s="41">
        <f t="shared" si="42"/>
        <v>8425400</v>
      </c>
    </row>
    <row r="136">
      <c r="B136" s="6"/>
      <c r="C136" s="19"/>
      <c r="D136" s="20" t="s">
        <v>49</v>
      </c>
      <c r="E136" s="28"/>
      <c r="F136" s="18">
        <f t="shared" ref="F136:Y136" si="43">F135/(F106*12)</f>
        <v>189876.6667</v>
      </c>
      <c r="G136" s="18">
        <f t="shared" si="43"/>
        <v>108418.3333</v>
      </c>
      <c r="H136" s="18">
        <f t="shared" si="43"/>
        <v>81265.55556</v>
      </c>
      <c r="I136" s="18">
        <f t="shared" si="43"/>
        <v>67689.16667</v>
      </c>
      <c r="J136" s="18">
        <f t="shared" si="43"/>
        <v>59543.33333</v>
      </c>
      <c r="K136" s="18">
        <f t="shared" si="43"/>
        <v>54112.77778</v>
      </c>
      <c r="L136" s="18">
        <f t="shared" si="43"/>
        <v>50233.80952</v>
      </c>
      <c r="M136" s="18">
        <f t="shared" si="43"/>
        <v>47324.58333</v>
      </c>
      <c r="N136" s="18">
        <f t="shared" si="43"/>
        <v>45061.85185</v>
      </c>
      <c r="O136" s="18">
        <f t="shared" si="43"/>
        <v>43251.66667</v>
      </c>
      <c r="P136" s="18">
        <f t="shared" si="43"/>
        <v>41770.60606</v>
      </c>
      <c r="Q136" s="18">
        <f t="shared" si="43"/>
        <v>40536.38889</v>
      </c>
      <c r="R136" s="18">
        <f t="shared" si="43"/>
        <v>39492.05128</v>
      </c>
      <c r="S136" s="18">
        <f t="shared" si="43"/>
        <v>38596.90476</v>
      </c>
      <c r="T136" s="18">
        <f t="shared" si="43"/>
        <v>37821.11111</v>
      </c>
      <c r="U136" s="18">
        <f t="shared" si="43"/>
        <v>37142.29167</v>
      </c>
      <c r="V136" s="18">
        <f t="shared" si="43"/>
        <v>36543.33333</v>
      </c>
      <c r="W136" s="18">
        <f t="shared" si="43"/>
        <v>36010.92593</v>
      </c>
      <c r="X136" s="18">
        <f t="shared" si="43"/>
        <v>35534.5614</v>
      </c>
      <c r="Y136" s="18">
        <f t="shared" si="43"/>
        <v>35105.83333</v>
      </c>
    </row>
    <row r="137">
      <c r="C137" s="23"/>
      <c r="D137" s="20"/>
      <c r="E137" s="21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>
      <c r="C138" s="23" t="s">
        <v>52</v>
      </c>
      <c r="D138" s="43"/>
      <c r="E138" s="44"/>
      <c r="F138" s="18">
        <f t="shared" ref="F138:Y138" si="44">F135-F120</f>
        <v>-1198313.6</v>
      </c>
      <c r="G138" s="18">
        <f t="shared" si="44"/>
        <v>-1632427.2</v>
      </c>
      <c r="H138" s="18">
        <f t="shared" si="44"/>
        <v>-2066540.8</v>
      </c>
      <c r="I138" s="18">
        <f t="shared" si="44"/>
        <v>-2625654.4</v>
      </c>
      <c r="J138" s="42">
        <f t="shared" si="44"/>
        <v>-3059768</v>
      </c>
      <c r="K138" s="18">
        <f t="shared" si="44"/>
        <v>-3618881.6</v>
      </c>
      <c r="L138" s="18">
        <f t="shared" si="44"/>
        <v>-4052995.2</v>
      </c>
      <c r="M138" s="18">
        <f t="shared" si="44"/>
        <v>-7206308.8</v>
      </c>
      <c r="N138" s="18">
        <f t="shared" si="44"/>
        <v>-7640422.4</v>
      </c>
      <c r="O138" s="42">
        <f t="shared" si="44"/>
        <v>-8074536</v>
      </c>
      <c r="P138" s="18">
        <f t="shared" si="44"/>
        <v>-8633649.6</v>
      </c>
      <c r="Q138" s="18">
        <f t="shared" si="44"/>
        <v>-9067763.2</v>
      </c>
      <c r="R138" s="18">
        <f t="shared" si="44"/>
        <v>-9626876.8</v>
      </c>
      <c r="S138" s="18">
        <f t="shared" si="44"/>
        <v>-10060990.4</v>
      </c>
      <c r="T138" s="42">
        <f t="shared" si="44"/>
        <v>-13214304</v>
      </c>
      <c r="U138" s="18">
        <f t="shared" si="44"/>
        <v>-13648417.6</v>
      </c>
      <c r="V138" s="18">
        <f t="shared" si="44"/>
        <v>-14082531.2</v>
      </c>
      <c r="W138" s="18">
        <f t="shared" si="44"/>
        <v>-14641644.8</v>
      </c>
      <c r="X138" s="18">
        <f t="shared" si="44"/>
        <v>-15075758.4</v>
      </c>
      <c r="Y138" s="42">
        <f t="shared" si="44"/>
        <v>-15634872</v>
      </c>
    </row>
    <row r="139">
      <c r="D139" s="2"/>
    </row>
    <row r="140">
      <c r="B140" s="45" t="s">
        <v>83</v>
      </c>
      <c r="C140" s="6" t="s">
        <v>22</v>
      </c>
      <c r="D140" s="11">
        <v>2.0</v>
      </c>
      <c r="E140" s="6" t="s">
        <v>23</v>
      </c>
    </row>
    <row r="141">
      <c r="B141" s="45"/>
      <c r="C141" s="6" t="s">
        <v>24</v>
      </c>
      <c r="D141" s="11">
        <v>44.2</v>
      </c>
      <c r="E141" s="6" t="s">
        <v>25</v>
      </c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>
      <c r="C142" s="6" t="s">
        <v>26</v>
      </c>
      <c r="D142" s="2">
        <f>(D141*2)*D140*12</f>
        <v>2121.6</v>
      </c>
      <c r="E142" s="6" t="s">
        <v>25</v>
      </c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>
      <c r="C143" s="6" t="s">
        <v>27</v>
      </c>
      <c r="D143" s="11">
        <v>1400.0</v>
      </c>
      <c r="E143" s="6" t="s">
        <v>28</v>
      </c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>
      <c r="C144" s="6" t="s">
        <v>29</v>
      </c>
      <c r="D144" s="11">
        <v>10990.0</v>
      </c>
      <c r="E144" s="6" t="s">
        <v>30</v>
      </c>
      <c r="F144" s="6" t="s">
        <v>84</v>
      </c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>
      <c r="C145" s="6" t="s">
        <v>32</v>
      </c>
      <c r="D145" s="11">
        <v>9091.0</v>
      </c>
      <c r="E145" s="6" t="s">
        <v>30</v>
      </c>
      <c r="F145" s="45" t="s">
        <v>85</v>
      </c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>
      <c r="C146" s="6" t="s">
        <v>34</v>
      </c>
      <c r="D146" s="11">
        <f>(1800000+1300000)/2</f>
        <v>1550000</v>
      </c>
      <c r="E146" s="6" t="s">
        <v>35</v>
      </c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>
      <c r="C147" s="6" t="s">
        <v>36</v>
      </c>
      <c r="D147" s="11">
        <v>1320000.0</v>
      </c>
      <c r="E147" s="6" t="s">
        <v>35</v>
      </c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>
      <c r="C148" s="6" t="s">
        <v>37</v>
      </c>
      <c r="D148" s="11">
        <v>1000000.0</v>
      </c>
      <c r="E148" s="6" t="s">
        <v>35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>
      <c r="C149" s="6" t="s">
        <v>38</v>
      </c>
      <c r="D149" s="11">
        <v>88000.0</v>
      </c>
      <c r="E149" s="6" t="s">
        <v>39</v>
      </c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>
      <c r="C150" s="6" t="s">
        <v>40</v>
      </c>
      <c r="D150" s="11">
        <v>22000.0</v>
      </c>
      <c r="E150" s="6" t="s">
        <v>39</v>
      </c>
      <c r="F150" s="46" t="s">
        <v>86</v>
      </c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>
      <c r="C151" s="6" t="s">
        <v>41</v>
      </c>
      <c r="D151" s="11">
        <v>55000.0</v>
      </c>
      <c r="E151" s="6" t="s">
        <v>35</v>
      </c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>
      <c r="C152" s="6" t="s">
        <v>42</v>
      </c>
      <c r="D152" s="11">
        <v>534.0</v>
      </c>
      <c r="E152" s="6" t="s">
        <v>28</v>
      </c>
      <c r="F152" s="6" t="s">
        <v>87</v>
      </c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>
      <c r="C153" s="12"/>
      <c r="D153" s="13"/>
      <c r="E153" s="17"/>
      <c r="F153" s="15">
        <v>1.0</v>
      </c>
      <c r="G153" s="15">
        <v>2.0</v>
      </c>
      <c r="H153" s="15">
        <v>3.0</v>
      </c>
      <c r="I153" s="15">
        <v>4.0</v>
      </c>
      <c r="J153" s="15">
        <v>5.0</v>
      </c>
      <c r="K153" s="15">
        <v>6.0</v>
      </c>
      <c r="L153" s="15">
        <v>7.0</v>
      </c>
      <c r="M153" s="15">
        <v>8.0</v>
      </c>
      <c r="N153" s="15">
        <v>9.0</v>
      </c>
      <c r="O153" s="15">
        <v>10.0</v>
      </c>
      <c r="P153" s="15">
        <v>11.0</v>
      </c>
      <c r="Q153" s="15">
        <v>12.0</v>
      </c>
      <c r="R153" s="15">
        <v>13.0</v>
      </c>
      <c r="S153" s="15">
        <v>14.0</v>
      </c>
      <c r="T153" s="15">
        <v>15.0</v>
      </c>
      <c r="U153" s="15">
        <v>16.0</v>
      </c>
      <c r="V153" s="15">
        <v>17.0</v>
      </c>
      <c r="W153" s="15">
        <v>18.0</v>
      </c>
      <c r="X153" s="15">
        <v>19.0</v>
      </c>
      <c r="Y153" s="15">
        <v>20.0</v>
      </c>
    </row>
    <row r="154">
      <c r="C154" s="12" t="s">
        <v>43</v>
      </c>
      <c r="D154" s="20" t="s">
        <v>44</v>
      </c>
      <c r="E154" s="21"/>
      <c r="F154" s="18">
        <f>2640000*1.03</f>
        <v>2719200</v>
      </c>
      <c r="G154" s="18"/>
      <c r="H154" s="18"/>
      <c r="I154" s="18"/>
      <c r="J154" s="18"/>
      <c r="K154" s="18"/>
      <c r="L154" s="18"/>
      <c r="M154" s="18">
        <f>F154</f>
        <v>2719200</v>
      </c>
      <c r="N154" s="18"/>
      <c r="O154" s="18"/>
      <c r="P154" s="18"/>
      <c r="Q154" s="18"/>
      <c r="R154" s="18"/>
      <c r="S154" s="18"/>
      <c r="T154" s="18">
        <f>M154</f>
        <v>2719200</v>
      </c>
      <c r="U154" s="18"/>
      <c r="V154" s="18"/>
      <c r="W154" s="18"/>
      <c r="X154" s="18"/>
      <c r="Y154" s="18"/>
    </row>
    <row r="155">
      <c r="C155" s="19"/>
      <c r="D155" s="20" t="s">
        <v>10</v>
      </c>
      <c r="E155" s="21"/>
      <c r="F155" s="18">
        <v>43500.0</v>
      </c>
      <c r="G155" s="18">
        <f t="shared" ref="G155:Y155" si="45">F155</f>
        <v>43500</v>
      </c>
      <c r="H155" s="18">
        <f t="shared" si="45"/>
        <v>43500</v>
      </c>
      <c r="I155" s="18">
        <f t="shared" si="45"/>
        <v>43500</v>
      </c>
      <c r="J155" s="18">
        <f t="shared" si="45"/>
        <v>43500</v>
      </c>
      <c r="K155" s="18">
        <f t="shared" si="45"/>
        <v>43500</v>
      </c>
      <c r="L155" s="18">
        <f t="shared" si="45"/>
        <v>43500</v>
      </c>
      <c r="M155" s="18">
        <f t="shared" si="45"/>
        <v>43500</v>
      </c>
      <c r="N155" s="18">
        <f t="shared" si="45"/>
        <v>43500</v>
      </c>
      <c r="O155" s="18">
        <f t="shared" si="45"/>
        <v>43500</v>
      </c>
      <c r="P155" s="18">
        <f t="shared" si="45"/>
        <v>43500</v>
      </c>
      <c r="Q155" s="18">
        <f t="shared" si="45"/>
        <v>43500</v>
      </c>
      <c r="R155" s="18">
        <f t="shared" si="45"/>
        <v>43500</v>
      </c>
      <c r="S155" s="18">
        <f t="shared" si="45"/>
        <v>43500</v>
      </c>
      <c r="T155" s="18">
        <f t="shared" si="45"/>
        <v>43500</v>
      </c>
      <c r="U155" s="18">
        <f t="shared" si="45"/>
        <v>43500</v>
      </c>
      <c r="V155" s="18">
        <f t="shared" si="45"/>
        <v>43500</v>
      </c>
      <c r="W155" s="18">
        <f t="shared" si="45"/>
        <v>43500</v>
      </c>
      <c r="X155" s="18">
        <f t="shared" si="45"/>
        <v>43500</v>
      </c>
      <c r="Y155" s="18">
        <f t="shared" si="45"/>
        <v>43500</v>
      </c>
    </row>
    <row r="156">
      <c r="C156" s="19"/>
      <c r="D156" s="20" t="s">
        <v>13</v>
      </c>
      <c r="E156" s="21"/>
      <c r="F156" s="18">
        <v>16400.0</v>
      </c>
      <c r="G156" s="18">
        <f t="shared" ref="G156:Y156" si="46">F156</f>
        <v>16400</v>
      </c>
      <c r="H156" s="18">
        <f t="shared" si="46"/>
        <v>16400</v>
      </c>
      <c r="I156" s="18">
        <f t="shared" si="46"/>
        <v>16400</v>
      </c>
      <c r="J156" s="18">
        <f t="shared" si="46"/>
        <v>16400</v>
      </c>
      <c r="K156" s="18">
        <f t="shared" si="46"/>
        <v>16400</v>
      </c>
      <c r="L156" s="18">
        <f t="shared" si="46"/>
        <v>16400</v>
      </c>
      <c r="M156" s="18">
        <f t="shared" si="46"/>
        <v>16400</v>
      </c>
      <c r="N156" s="18">
        <f t="shared" si="46"/>
        <v>16400</v>
      </c>
      <c r="O156" s="18">
        <f t="shared" si="46"/>
        <v>16400</v>
      </c>
      <c r="P156" s="18">
        <f t="shared" si="46"/>
        <v>16400</v>
      </c>
      <c r="Q156" s="18">
        <f t="shared" si="46"/>
        <v>16400</v>
      </c>
      <c r="R156" s="18">
        <f t="shared" si="46"/>
        <v>16400</v>
      </c>
      <c r="S156" s="18">
        <f t="shared" si="46"/>
        <v>16400</v>
      </c>
      <c r="T156" s="18">
        <f t="shared" si="46"/>
        <v>16400</v>
      </c>
      <c r="U156" s="18">
        <f t="shared" si="46"/>
        <v>16400</v>
      </c>
      <c r="V156" s="18">
        <f t="shared" si="46"/>
        <v>16400</v>
      </c>
      <c r="W156" s="18">
        <f t="shared" si="46"/>
        <v>16400</v>
      </c>
      <c r="X156" s="18">
        <f t="shared" si="46"/>
        <v>16400</v>
      </c>
      <c r="Y156" s="18">
        <f t="shared" si="46"/>
        <v>16400</v>
      </c>
    </row>
    <row r="157">
      <c r="C157" s="19"/>
      <c r="D157" s="20" t="s">
        <v>15</v>
      </c>
      <c r="E157" s="21"/>
      <c r="F157" s="18">
        <v>11500.0</v>
      </c>
      <c r="G157" s="18">
        <f t="shared" ref="G157:Y157" si="47">F157</f>
        <v>11500</v>
      </c>
      <c r="H157" s="18">
        <f t="shared" si="47"/>
        <v>11500</v>
      </c>
      <c r="I157" s="18">
        <f t="shared" si="47"/>
        <v>11500</v>
      </c>
      <c r="J157" s="18">
        <f t="shared" si="47"/>
        <v>11500</v>
      </c>
      <c r="K157" s="18">
        <f t="shared" si="47"/>
        <v>11500</v>
      </c>
      <c r="L157" s="18">
        <f t="shared" si="47"/>
        <v>11500</v>
      </c>
      <c r="M157" s="18">
        <f t="shared" si="47"/>
        <v>11500</v>
      </c>
      <c r="N157" s="18">
        <f t="shared" si="47"/>
        <v>11500</v>
      </c>
      <c r="O157" s="18">
        <f t="shared" si="47"/>
        <v>11500</v>
      </c>
      <c r="P157" s="18">
        <f t="shared" si="47"/>
        <v>11500</v>
      </c>
      <c r="Q157" s="18">
        <f t="shared" si="47"/>
        <v>11500</v>
      </c>
      <c r="R157" s="18">
        <f t="shared" si="47"/>
        <v>11500</v>
      </c>
      <c r="S157" s="18">
        <f t="shared" si="47"/>
        <v>11500</v>
      </c>
      <c r="T157" s="18">
        <f t="shared" si="47"/>
        <v>11500</v>
      </c>
      <c r="U157" s="18">
        <f t="shared" si="47"/>
        <v>11500</v>
      </c>
      <c r="V157" s="18">
        <f t="shared" si="47"/>
        <v>11500</v>
      </c>
      <c r="W157" s="18">
        <f t="shared" si="47"/>
        <v>11500</v>
      </c>
      <c r="X157" s="18">
        <f t="shared" si="47"/>
        <v>11500</v>
      </c>
      <c r="Y157" s="18">
        <f t="shared" si="47"/>
        <v>11500</v>
      </c>
    </row>
    <row r="158">
      <c r="C158" s="19"/>
      <c r="D158" s="20" t="s">
        <v>16</v>
      </c>
      <c r="E158" s="21"/>
      <c r="F158" s="18"/>
      <c r="G158" s="18"/>
      <c r="H158" s="18"/>
      <c r="I158" s="18">
        <v>125000.0</v>
      </c>
      <c r="J158" s="18"/>
      <c r="K158" s="18">
        <v>125000.0</v>
      </c>
      <c r="L158" s="18"/>
      <c r="M158" s="18"/>
      <c r="N158" s="18"/>
      <c r="O158" s="18"/>
      <c r="P158" s="18">
        <v>125000.0</v>
      </c>
      <c r="Q158" s="18"/>
      <c r="R158" s="18">
        <v>125000.0</v>
      </c>
      <c r="S158" s="18"/>
      <c r="T158" s="18"/>
      <c r="U158" s="18"/>
      <c r="V158" s="18"/>
      <c r="W158" s="18">
        <v>125000.0</v>
      </c>
      <c r="X158" s="18"/>
      <c r="Y158" s="18">
        <v>125000.0</v>
      </c>
    </row>
    <row r="159">
      <c r="C159" s="19"/>
      <c r="D159" s="20" t="s">
        <v>17</v>
      </c>
      <c r="E159" s="21"/>
      <c r="F159" s="18">
        <v>55000.0</v>
      </c>
      <c r="G159" s="18">
        <f t="shared" ref="G159:Y159" si="48">F159</f>
        <v>55000</v>
      </c>
      <c r="H159" s="18">
        <f t="shared" si="48"/>
        <v>55000</v>
      </c>
      <c r="I159" s="18">
        <f t="shared" si="48"/>
        <v>55000</v>
      </c>
      <c r="J159" s="18">
        <f t="shared" si="48"/>
        <v>55000</v>
      </c>
      <c r="K159" s="18">
        <f t="shared" si="48"/>
        <v>55000</v>
      </c>
      <c r="L159" s="18">
        <f t="shared" si="48"/>
        <v>55000</v>
      </c>
      <c r="M159" s="18">
        <f t="shared" si="48"/>
        <v>55000</v>
      </c>
      <c r="N159" s="18">
        <f t="shared" si="48"/>
        <v>55000</v>
      </c>
      <c r="O159" s="18">
        <f t="shared" si="48"/>
        <v>55000</v>
      </c>
      <c r="P159" s="18">
        <f t="shared" si="48"/>
        <v>55000</v>
      </c>
      <c r="Q159" s="18">
        <f t="shared" si="48"/>
        <v>55000</v>
      </c>
      <c r="R159" s="18">
        <f t="shared" si="48"/>
        <v>55000</v>
      </c>
      <c r="S159" s="18">
        <f t="shared" si="48"/>
        <v>55000</v>
      </c>
      <c r="T159" s="18">
        <f t="shared" si="48"/>
        <v>55000</v>
      </c>
      <c r="U159" s="18">
        <f t="shared" si="48"/>
        <v>55000</v>
      </c>
      <c r="V159" s="18">
        <f t="shared" si="48"/>
        <v>55000</v>
      </c>
      <c r="W159" s="18">
        <f t="shared" si="48"/>
        <v>55000</v>
      </c>
      <c r="X159" s="18">
        <f t="shared" si="48"/>
        <v>55000</v>
      </c>
      <c r="Y159" s="18">
        <f t="shared" si="48"/>
        <v>55000</v>
      </c>
    </row>
    <row r="160">
      <c r="C160" s="19"/>
      <c r="D160" s="20" t="s">
        <v>19</v>
      </c>
      <c r="E160" s="21"/>
      <c r="F160" s="18">
        <f>D142*D$12</f>
        <v>25671.36</v>
      </c>
      <c r="G160" s="18">
        <f t="shared" ref="G160:Y160" si="49">F160</f>
        <v>25671.36</v>
      </c>
      <c r="H160" s="18">
        <f t="shared" si="49"/>
        <v>25671.36</v>
      </c>
      <c r="I160" s="18">
        <f t="shared" si="49"/>
        <v>25671.36</v>
      </c>
      <c r="J160" s="18">
        <f t="shared" si="49"/>
        <v>25671.36</v>
      </c>
      <c r="K160" s="18">
        <f t="shared" si="49"/>
        <v>25671.36</v>
      </c>
      <c r="L160" s="18">
        <f t="shared" si="49"/>
        <v>25671.36</v>
      </c>
      <c r="M160" s="18">
        <f t="shared" si="49"/>
        <v>25671.36</v>
      </c>
      <c r="N160" s="18">
        <f t="shared" si="49"/>
        <v>25671.36</v>
      </c>
      <c r="O160" s="18">
        <f t="shared" si="49"/>
        <v>25671.36</v>
      </c>
      <c r="P160" s="18">
        <f t="shared" si="49"/>
        <v>25671.36</v>
      </c>
      <c r="Q160" s="18">
        <f t="shared" si="49"/>
        <v>25671.36</v>
      </c>
      <c r="R160" s="18">
        <f t="shared" si="49"/>
        <v>25671.36</v>
      </c>
      <c r="S160" s="18">
        <f t="shared" si="49"/>
        <v>25671.36</v>
      </c>
      <c r="T160" s="18">
        <f t="shared" si="49"/>
        <v>25671.36</v>
      </c>
      <c r="U160" s="18">
        <f t="shared" si="49"/>
        <v>25671.36</v>
      </c>
      <c r="V160" s="18">
        <f t="shared" si="49"/>
        <v>25671.36</v>
      </c>
      <c r="W160" s="18">
        <f t="shared" si="49"/>
        <v>25671.36</v>
      </c>
      <c r="X160" s="18">
        <f t="shared" si="49"/>
        <v>25671.36</v>
      </c>
      <c r="Y160" s="18">
        <f t="shared" si="49"/>
        <v>25671.36</v>
      </c>
    </row>
    <row r="161">
      <c r="C161" s="19"/>
      <c r="D161" s="20" t="s">
        <v>18</v>
      </c>
      <c r="E161" s="21"/>
      <c r="F161" s="18">
        <v>120000.0</v>
      </c>
      <c r="G161" s="18">
        <f t="shared" ref="G161:Y161" si="50">F161</f>
        <v>120000</v>
      </c>
      <c r="H161" s="18">
        <f t="shared" si="50"/>
        <v>120000</v>
      </c>
      <c r="I161" s="18">
        <f t="shared" si="50"/>
        <v>120000</v>
      </c>
      <c r="J161" s="18">
        <f t="shared" si="50"/>
        <v>120000</v>
      </c>
      <c r="K161" s="18">
        <f t="shared" si="50"/>
        <v>120000</v>
      </c>
      <c r="L161" s="18">
        <f t="shared" si="50"/>
        <v>120000</v>
      </c>
      <c r="M161" s="18">
        <f t="shared" si="50"/>
        <v>120000</v>
      </c>
      <c r="N161" s="18">
        <f t="shared" si="50"/>
        <v>120000</v>
      </c>
      <c r="O161" s="18">
        <f t="shared" si="50"/>
        <v>120000</v>
      </c>
      <c r="P161" s="18">
        <f t="shared" si="50"/>
        <v>120000</v>
      </c>
      <c r="Q161" s="18">
        <f t="shared" si="50"/>
        <v>120000</v>
      </c>
      <c r="R161" s="18">
        <f t="shared" si="50"/>
        <v>120000</v>
      </c>
      <c r="S161" s="18">
        <f t="shared" si="50"/>
        <v>120000</v>
      </c>
      <c r="T161" s="18">
        <f t="shared" si="50"/>
        <v>120000</v>
      </c>
      <c r="U161" s="18">
        <f t="shared" si="50"/>
        <v>120000</v>
      </c>
      <c r="V161" s="18">
        <f t="shared" si="50"/>
        <v>120000</v>
      </c>
      <c r="W161" s="18">
        <f t="shared" si="50"/>
        <v>120000</v>
      </c>
      <c r="X161" s="18">
        <f t="shared" si="50"/>
        <v>120000</v>
      </c>
      <c r="Y161" s="18">
        <f t="shared" si="50"/>
        <v>120000</v>
      </c>
    </row>
    <row r="162">
      <c r="C162" s="19"/>
      <c r="D162" s="20" t="s">
        <v>27</v>
      </c>
      <c r="E162" s="21"/>
      <c r="F162" s="18">
        <f>(D143*2)*D140*12</f>
        <v>67200</v>
      </c>
      <c r="G162" s="18">
        <f t="shared" ref="G162:Y162" si="51">F162</f>
        <v>67200</v>
      </c>
      <c r="H162" s="18">
        <f t="shared" si="51"/>
        <v>67200</v>
      </c>
      <c r="I162" s="18">
        <f t="shared" si="51"/>
        <v>67200</v>
      </c>
      <c r="J162" s="18">
        <f t="shared" si="51"/>
        <v>67200</v>
      </c>
      <c r="K162" s="18">
        <f t="shared" si="51"/>
        <v>67200</v>
      </c>
      <c r="L162" s="18">
        <f t="shared" si="51"/>
        <v>67200</v>
      </c>
      <c r="M162" s="18">
        <f t="shared" si="51"/>
        <v>67200</v>
      </c>
      <c r="N162" s="18">
        <f t="shared" si="51"/>
        <v>67200</v>
      </c>
      <c r="O162" s="18">
        <f t="shared" si="51"/>
        <v>67200</v>
      </c>
      <c r="P162" s="18">
        <f t="shared" si="51"/>
        <v>67200</v>
      </c>
      <c r="Q162" s="18">
        <f t="shared" si="51"/>
        <v>67200</v>
      </c>
      <c r="R162" s="18">
        <f t="shared" si="51"/>
        <v>67200</v>
      </c>
      <c r="S162" s="18">
        <f t="shared" si="51"/>
        <v>67200</v>
      </c>
      <c r="T162" s="18">
        <f t="shared" si="51"/>
        <v>67200</v>
      </c>
      <c r="U162" s="18">
        <f t="shared" si="51"/>
        <v>67200</v>
      </c>
      <c r="V162" s="18">
        <f t="shared" si="51"/>
        <v>67200</v>
      </c>
      <c r="W162" s="18">
        <f t="shared" si="51"/>
        <v>67200</v>
      </c>
      <c r="X162" s="18">
        <f t="shared" si="51"/>
        <v>67200</v>
      </c>
      <c r="Y162" s="18">
        <f t="shared" si="51"/>
        <v>67200</v>
      </c>
    </row>
    <row r="163">
      <c r="C163" s="19"/>
      <c r="D163" s="20"/>
      <c r="E163" s="21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>
      <c r="C164" s="19"/>
      <c r="D164" s="20" t="s">
        <v>46</v>
      </c>
      <c r="E164" s="21"/>
      <c r="F164" s="18">
        <f>D140*D144*12</f>
        <v>263760</v>
      </c>
      <c r="G164" s="18">
        <f t="shared" ref="G164:Y164" si="52">F164</f>
        <v>263760</v>
      </c>
      <c r="H164" s="18">
        <f t="shared" si="52"/>
        <v>263760</v>
      </c>
      <c r="I164" s="18">
        <f t="shared" si="52"/>
        <v>263760</v>
      </c>
      <c r="J164" s="18">
        <f t="shared" si="52"/>
        <v>263760</v>
      </c>
      <c r="K164" s="18">
        <f t="shared" si="52"/>
        <v>263760</v>
      </c>
      <c r="L164" s="18">
        <f t="shared" si="52"/>
        <v>263760</v>
      </c>
      <c r="M164" s="18">
        <f t="shared" si="52"/>
        <v>263760</v>
      </c>
      <c r="N164" s="18">
        <f t="shared" si="52"/>
        <v>263760</v>
      </c>
      <c r="O164" s="18">
        <f t="shared" si="52"/>
        <v>263760</v>
      </c>
      <c r="P164" s="18">
        <f t="shared" si="52"/>
        <v>263760</v>
      </c>
      <c r="Q164" s="18">
        <f t="shared" si="52"/>
        <v>263760</v>
      </c>
      <c r="R164" s="18">
        <f t="shared" si="52"/>
        <v>263760</v>
      </c>
      <c r="S164" s="18">
        <f t="shared" si="52"/>
        <v>263760</v>
      </c>
      <c r="T164" s="18">
        <f t="shared" si="52"/>
        <v>263760</v>
      </c>
      <c r="U164" s="18">
        <f t="shared" si="52"/>
        <v>263760</v>
      </c>
      <c r="V164" s="18">
        <f t="shared" si="52"/>
        <v>263760</v>
      </c>
      <c r="W164" s="18">
        <f t="shared" si="52"/>
        <v>263760</v>
      </c>
      <c r="X164" s="18">
        <f t="shared" si="52"/>
        <v>263760</v>
      </c>
      <c r="Y164" s="18">
        <f t="shared" si="52"/>
        <v>263760</v>
      </c>
    </row>
    <row r="165">
      <c r="C165" s="19"/>
      <c r="D165" s="20"/>
      <c r="E165" s="21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>
      <c r="C166" s="19"/>
      <c r="D166" s="20" t="s">
        <v>47</v>
      </c>
      <c r="E166" s="21"/>
      <c r="F166" s="18">
        <f t="shared" ref="F166:Y166" si="53">sum(F154:F165)</f>
        <v>3322231.36</v>
      </c>
      <c r="G166" s="18">
        <f t="shared" si="53"/>
        <v>603031.36</v>
      </c>
      <c r="H166" s="18">
        <f t="shared" si="53"/>
        <v>603031.36</v>
      </c>
      <c r="I166" s="18">
        <f t="shared" si="53"/>
        <v>728031.36</v>
      </c>
      <c r="J166" s="18">
        <f t="shared" si="53"/>
        <v>603031.36</v>
      </c>
      <c r="K166" s="18">
        <f t="shared" si="53"/>
        <v>728031.36</v>
      </c>
      <c r="L166" s="18">
        <f t="shared" si="53"/>
        <v>603031.36</v>
      </c>
      <c r="M166" s="18">
        <f t="shared" si="53"/>
        <v>3322231.36</v>
      </c>
      <c r="N166" s="18">
        <f t="shared" si="53"/>
        <v>603031.36</v>
      </c>
      <c r="O166" s="18">
        <f t="shared" si="53"/>
        <v>603031.36</v>
      </c>
      <c r="P166" s="18">
        <f t="shared" si="53"/>
        <v>728031.36</v>
      </c>
      <c r="Q166" s="18">
        <f t="shared" si="53"/>
        <v>603031.36</v>
      </c>
      <c r="R166" s="18">
        <f t="shared" si="53"/>
        <v>728031.36</v>
      </c>
      <c r="S166" s="18">
        <f t="shared" si="53"/>
        <v>603031.36</v>
      </c>
      <c r="T166" s="18">
        <f t="shared" si="53"/>
        <v>3322231.36</v>
      </c>
      <c r="U166" s="18">
        <f t="shared" si="53"/>
        <v>603031.36</v>
      </c>
      <c r="V166" s="18">
        <f t="shared" si="53"/>
        <v>603031.36</v>
      </c>
      <c r="W166" s="18">
        <f t="shared" si="53"/>
        <v>728031.36</v>
      </c>
      <c r="X166" s="18">
        <f t="shared" si="53"/>
        <v>603031.36</v>
      </c>
      <c r="Y166" s="18">
        <f t="shared" si="53"/>
        <v>728031.36</v>
      </c>
    </row>
    <row r="167">
      <c r="C167" s="19"/>
      <c r="D167" s="20" t="s">
        <v>48</v>
      </c>
      <c r="E167" s="21"/>
      <c r="F167" s="18">
        <f>F166</f>
        <v>3322231.36</v>
      </c>
      <c r="G167" s="18">
        <f t="shared" ref="G167:Y167" si="54">F167+G166</f>
        <v>3925262.72</v>
      </c>
      <c r="H167" s="18">
        <f t="shared" si="54"/>
        <v>4528294.08</v>
      </c>
      <c r="I167" s="18">
        <f t="shared" si="54"/>
        <v>5256325.44</v>
      </c>
      <c r="J167" s="40">
        <f t="shared" si="54"/>
        <v>5859356.8</v>
      </c>
      <c r="K167" s="18">
        <f t="shared" si="54"/>
        <v>6587388.16</v>
      </c>
      <c r="L167" s="18">
        <f t="shared" si="54"/>
        <v>7190419.52</v>
      </c>
      <c r="M167" s="18">
        <f t="shared" si="54"/>
        <v>10512650.88</v>
      </c>
      <c r="N167" s="18">
        <f t="shared" si="54"/>
        <v>11115682.24</v>
      </c>
      <c r="O167" s="40">
        <f t="shared" si="54"/>
        <v>11718713.6</v>
      </c>
      <c r="P167" s="18">
        <f t="shared" si="54"/>
        <v>12446744.96</v>
      </c>
      <c r="Q167" s="18">
        <f t="shared" si="54"/>
        <v>13049776.32</v>
      </c>
      <c r="R167" s="18">
        <f t="shared" si="54"/>
        <v>13777807.68</v>
      </c>
      <c r="S167" s="18">
        <f t="shared" si="54"/>
        <v>14380839.04</v>
      </c>
      <c r="T167" s="40">
        <f t="shared" si="54"/>
        <v>17703070.4</v>
      </c>
      <c r="U167" s="18">
        <f t="shared" si="54"/>
        <v>18306101.76</v>
      </c>
      <c r="V167" s="18">
        <f t="shared" si="54"/>
        <v>18909133.12</v>
      </c>
      <c r="W167" s="18">
        <f t="shared" si="54"/>
        <v>19637164.48</v>
      </c>
      <c r="X167" s="18">
        <f t="shared" si="54"/>
        <v>20240195.84</v>
      </c>
      <c r="Y167" s="40">
        <f t="shared" si="54"/>
        <v>20968227.2</v>
      </c>
    </row>
    <row r="168">
      <c r="C168" s="19"/>
      <c r="D168" s="20" t="s">
        <v>49</v>
      </c>
      <c r="E168" s="21"/>
      <c r="F168" s="18">
        <f t="shared" ref="F168:Y168" si="55">F167/(F153*12)</f>
        <v>276852.6133</v>
      </c>
      <c r="G168" s="18">
        <f t="shared" si="55"/>
        <v>163552.6133</v>
      </c>
      <c r="H168" s="18">
        <f t="shared" si="55"/>
        <v>125785.9467</v>
      </c>
      <c r="I168" s="18">
        <f t="shared" si="55"/>
        <v>109506.78</v>
      </c>
      <c r="J168" s="18">
        <f t="shared" si="55"/>
        <v>97655.94667</v>
      </c>
      <c r="K168" s="18">
        <f t="shared" si="55"/>
        <v>91491.50222</v>
      </c>
      <c r="L168" s="18">
        <f t="shared" si="55"/>
        <v>85600.23238</v>
      </c>
      <c r="M168" s="18">
        <f t="shared" si="55"/>
        <v>109506.78</v>
      </c>
      <c r="N168" s="18">
        <f t="shared" si="55"/>
        <v>102922.9837</v>
      </c>
      <c r="O168" s="18">
        <f t="shared" si="55"/>
        <v>97655.94667</v>
      </c>
      <c r="P168" s="18">
        <f t="shared" si="55"/>
        <v>94293.52242</v>
      </c>
      <c r="Q168" s="18">
        <f t="shared" si="55"/>
        <v>90623.44667</v>
      </c>
      <c r="R168" s="18">
        <f t="shared" si="55"/>
        <v>88319.28</v>
      </c>
      <c r="S168" s="18">
        <f t="shared" si="55"/>
        <v>85600.23238</v>
      </c>
      <c r="T168" s="18">
        <f t="shared" si="55"/>
        <v>98350.39111</v>
      </c>
      <c r="U168" s="18">
        <f t="shared" si="55"/>
        <v>95344.28</v>
      </c>
      <c r="V168" s="18">
        <f t="shared" si="55"/>
        <v>92691.82902</v>
      </c>
      <c r="W168" s="18">
        <f t="shared" si="55"/>
        <v>90912.79852</v>
      </c>
      <c r="X168" s="18">
        <f t="shared" si="55"/>
        <v>88772.78877</v>
      </c>
      <c r="Y168" s="18">
        <f t="shared" si="55"/>
        <v>87367.61333</v>
      </c>
    </row>
    <row r="169">
      <c r="C169" s="19"/>
      <c r="D169" s="20"/>
      <c r="E169" s="21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>
      <c r="C170" s="12" t="s">
        <v>50</v>
      </c>
      <c r="D170" s="20" t="s">
        <v>34</v>
      </c>
      <c r="E170" s="21"/>
      <c r="F170" s="18">
        <f t="shared" ref="F170:F175" si="56">D146</f>
        <v>1550000</v>
      </c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>
      <c r="C171" s="19"/>
      <c r="D171" s="20" t="s">
        <v>51</v>
      </c>
      <c r="E171" s="21"/>
      <c r="F171" s="18">
        <f t="shared" si="56"/>
        <v>1320000</v>
      </c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>
      <c r="C172" s="19"/>
      <c r="D172" s="20" t="s">
        <v>37</v>
      </c>
      <c r="E172" s="21"/>
      <c r="F172" s="18">
        <f t="shared" si="56"/>
        <v>1000000</v>
      </c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>
      <c r="C173" s="19"/>
      <c r="D173" s="20" t="s">
        <v>38</v>
      </c>
      <c r="E173" s="21"/>
      <c r="F173" s="18">
        <f t="shared" si="56"/>
        <v>88000</v>
      </c>
      <c r="G173" s="18">
        <f t="shared" ref="G173:Y173" si="57">F173</f>
        <v>88000</v>
      </c>
      <c r="H173" s="18">
        <f t="shared" si="57"/>
        <v>88000</v>
      </c>
      <c r="I173" s="18">
        <f t="shared" si="57"/>
        <v>88000</v>
      </c>
      <c r="J173" s="18">
        <f t="shared" si="57"/>
        <v>88000</v>
      </c>
      <c r="K173" s="18">
        <f t="shared" si="57"/>
        <v>88000</v>
      </c>
      <c r="L173" s="18">
        <f t="shared" si="57"/>
        <v>88000</v>
      </c>
      <c r="M173" s="18">
        <f t="shared" si="57"/>
        <v>88000</v>
      </c>
      <c r="N173" s="18">
        <f t="shared" si="57"/>
        <v>88000</v>
      </c>
      <c r="O173" s="18">
        <f t="shared" si="57"/>
        <v>88000</v>
      </c>
      <c r="P173" s="18">
        <f t="shared" si="57"/>
        <v>88000</v>
      </c>
      <c r="Q173" s="18">
        <f t="shared" si="57"/>
        <v>88000</v>
      </c>
      <c r="R173" s="18">
        <f t="shared" si="57"/>
        <v>88000</v>
      </c>
      <c r="S173" s="18">
        <f t="shared" si="57"/>
        <v>88000</v>
      </c>
      <c r="T173" s="18">
        <f t="shared" si="57"/>
        <v>88000</v>
      </c>
      <c r="U173" s="18">
        <f t="shared" si="57"/>
        <v>88000</v>
      </c>
      <c r="V173" s="18">
        <f t="shared" si="57"/>
        <v>88000</v>
      </c>
      <c r="W173" s="18">
        <f t="shared" si="57"/>
        <v>88000</v>
      </c>
      <c r="X173" s="18">
        <f t="shared" si="57"/>
        <v>88000</v>
      </c>
      <c r="Y173" s="18">
        <f t="shared" si="57"/>
        <v>88000</v>
      </c>
    </row>
    <row r="174">
      <c r="C174" s="19"/>
      <c r="D174" s="20" t="s">
        <v>40</v>
      </c>
      <c r="E174" s="21"/>
      <c r="F174" s="18">
        <f t="shared" si="56"/>
        <v>22000</v>
      </c>
      <c r="G174" s="18">
        <f t="shared" ref="G174:Y174" si="58">F174</f>
        <v>22000</v>
      </c>
      <c r="H174" s="18">
        <f t="shared" si="58"/>
        <v>22000</v>
      </c>
      <c r="I174" s="18">
        <f t="shared" si="58"/>
        <v>22000</v>
      </c>
      <c r="J174" s="18">
        <f t="shared" si="58"/>
        <v>22000</v>
      </c>
      <c r="K174" s="18">
        <f t="shared" si="58"/>
        <v>22000</v>
      </c>
      <c r="L174" s="18">
        <f t="shared" si="58"/>
        <v>22000</v>
      </c>
      <c r="M174" s="18">
        <f t="shared" si="58"/>
        <v>22000</v>
      </c>
      <c r="N174" s="18">
        <f t="shared" si="58"/>
        <v>22000</v>
      </c>
      <c r="O174" s="18">
        <f t="shared" si="58"/>
        <v>22000</v>
      </c>
      <c r="P174" s="18">
        <f t="shared" si="58"/>
        <v>22000</v>
      </c>
      <c r="Q174" s="18">
        <f t="shared" si="58"/>
        <v>22000</v>
      </c>
      <c r="R174" s="18">
        <f t="shared" si="58"/>
        <v>22000</v>
      </c>
      <c r="S174" s="18">
        <f t="shared" si="58"/>
        <v>22000</v>
      </c>
      <c r="T174" s="18">
        <f t="shared" si="58"/>
        <v>22000</v>
      </c>
      <c r="U174" s="18">
        <f t="shared" si="58"/>
        <v>22000</v>
      </c>
      <c r="V174" s="18">
        <f t="shared" si="58"/>
        <v>22000</v>
      </c>
      <c r="W174" s="18">
        <f t="shared" si="58"/>
        <v>22000</v>
      </c>
      <c r="X174" s="18">
        <f t="shared" si="58"/>
        <v>22000</v>
      </c>
      <c r="Y174" s="18">
        <f t="shared" si="58"/>
        <v>22000</v>
      </c>
    </row>
    <row r="175">
      <c r="C175" s="19"/>
      <c r="D175" s="20" t="s">
        <v>41</v>
      </c>
      <c r="E175" s="21"/>
      <c r="F175" s="18">
        <f t="shared" si="56"/>
        <v>55000</v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>
      <c r="C176" s="19"/>
      <c r="D176" s="20"/>
      <c r="E176" s="21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>
      <c r="C177" s="19"/>
      <c r="D177" s="20" t="s">
        <v>42</v>
      </c>
      <c r="E177" s="21"/>
      <c r="F177" s="18">
        <f>(D152*2)*D140*12</f>
        <v>25632</v>
      </c>
      <c r="G177" s="18">
        <f t="shared" ref="G177:Y177" si="59">F177</f>
        <v>25632</v>
      </c>
      <c r="H177" s="18">
        <f t="shared" si="59"/>
        <v>25632</v>
      </c>
      <c r="I177" s="18">
        <f t="shared" si="59"/>
        <v>25632</v>
      </c>
      <c r="J177" s="18">
        <f t="shared" si="59"/>
        <v>25632</v>
      </c>
      <c r="K177" s="18">
        <f t="shared" si="59"/>
        <v>25632</v>
      </c>
      <c r="L177" s="18">
        <f t="shared" si="59"/>
        <v>25632</v>
      </c>
      <c r="M177" s="18">
        <f t="shared" si="59"/>
        <v>25632</v>
      </c>
      <c r="N177" s="18">
        <f t="shared" si="59"/>
        <v>25632</v>
      </c>
      <c r="O177" s="18">
        <f t="shared" si="59"/>
        <v>25632</v>
      </c>
      <c r="P177" s="18">
        <f t="shared" si="59"/>
        <v>25632</v>
      </c>
      <c r="Q177" s="18">
        <f t="shared" si="59"/>
        <v>25632</v>
      </c>
      <c r="R177" s="18">
        <f t="shared" si="59"/>
        <v>25632</v>
      </c>
      <c r="S177" s="18">
        <f t="shared" si="59"/>
        <v>25632</v>
      </c>
      <c r="T177" s="18">
        <f t="shared" si="59"/>
        <v>25632</v>
      </c>
      <c r="U177" s="18">
        <f t="shared" si="59"/>
        <v>25632</v>
      </c>
      <c r="V177" s="18">
        <f t="shared" si="59"/>
        <v>25632</v>
      </c>
      <c r="W177" s="18">
        <f t="shared" si="59"/>
        <v>25632</v>
      </c>
      <c r="X177" s="18">
        <f t="shared" si="59"/>
        <v>25632</v>
      </c>
      <c r="Y177" s="18">
        <f t="shared" si="59"/>
        <v>25632</v>
      </c>
    </row>
    <row r="178">
      <c r="C178" s="19"/>
      <c r="D178" s="20"/>
      <c r="E178" s="21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>
      <c r="C179" s="19"/>
      <c r="D179" s="20" t="s">
        <v>46</v>
      </c>
      <c r="E179" s="21"/>
      <c r="F179" s="18">
        <f>D140*D145*12</f>
        <v>218184</v>
      </c>
      <c r="G179" s="18">
        <f t="shared" ref="G179:Y179" si="60">F179</f>
        <v>218184</v>
      </c>
      <c r="H179" s="18">
        <f t="shared" si="60"/>
        <v>218184</v>
      </c>
      <c r="I179" s="18">
        <f t="shared" si="60"/>
        <v>218184</v>
      </c>
      <c r="J179" s="18">
        <f t="shared" si="60"/>
        <v>218184</v>
      </c>
      <c r="K179" s="18">
        <f t="shared" si="60"/>
        <v>218184</v>
      </c>
      <c r="L179" s="18">
        <f t="shared" si="60"/>
        <v>218184</v>
      </c>
      <c r="M179" s="18">
        <f t="shared" si="60"/>
        <v>218184</v>
      </c>
      <c r="N179" s="18">
        <f t="shared" si="60"/>
        <v>218184</v>
      </c>
      <c r="O179" s="18">
        <f t="shared" si="60"/>
        <v>218184</v>
      </c>
      <c r="P179" s="18">
        <f t="shared" si="60"/>
        <v>218184</v>
      </c>
      <c r="Q179" s="18">
        <f t="shared" si="60"/>
        <v>218184</v>
      </c>
      <c r="R179" s="18">
        <f t="shared" si="60"/>
        <v>218184</v>
      </c>
      <c r="S179" s="18">
        <f t="shared" si="60"/>
        <v>218184</v>
      </c>
      <c r="T179" s="18">
        <f t="shared" si="60"/>
        <v>218184</v>
      </c>
      <c r="U179" s="18">
        <f t="shared" si="60"/>
        <v>218184</v>
      </c>
      <c r="V179" s="18">
        <f t="shared" si="60"/>
        <v>218184</v>
      </c>
      <c r="W179" s="18">
        <f t="shared" si="60"/>
        <v>218184</v>
      </c>
      <c r="X179" s="18">
        <f t="shared" si="60"/>
        <v>218184</v>
      </c>
      <c r="Y179" s="18">
        <f t="shared" si="60"/>
        <v>218184</v>
      </c>
    </row>
    <row r="180">
      <c r="C180" s="19"/>
      <c r="D180" s="20"/>
      <c r="E180" s="21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>
      <c r="C181" s="19"/>
      <c r="D181" s="20" t="s">
        <v>47</v>
      </c>
      <c r="E181" s="21"/>
      <c r="F181" s="18">
        <f t="shared" ref="F181:Y181" si="61">sum(F170:F180)</f>
        <v>4278816</v>
      </c>
      <c r="G181" s="18">
        <f t="shared" si="61"/>
        <v>353816</v>
      </c>
      <c r="H181" s="18">
        <f t="shared" si="61"/>
        <v>353816</v>
      </c>
      <c r="I181" s="18">
        <f t="shared" si="61"/>
        <v>353816</v>
      </c>
      <c r="J181" s="18">
        <f t="shared" si="61"/>
        <v>353816</v>
      </c>
      <c r="K181" s="18">
        <f t="shared" si="61"/>
        <v>353816</v>
      </c>
      <c r="L181" s="18">
        <f t="shared" si="61"/>
        <v>353816</v>
      </c>
      <c r="M181" s="18">
        <f t="shared" si="61"/>
        <v>353816</v>
      </c>
      <c r="N181" s="18">
        <f t="shared" si="61"/>
        <v>353816</v>
      </c>
      <c r="O181" s="18">
        <f t="shared" si="61"/>
        <v>353816</v>
      </c>
      <c r="P181" s="18">
        <f t="shared" si="61"/>
        <v>353816</v>
      </c>
      <c r="Q181" s="18">
        <f t="shared" si="61"/>
        <v>353816</v>
      </c>
      <c r="R181" s="18">
        <f t="shared" si="61"/>
        <v>353816</v>
      </c>
      <c r="S181" s="18">
        <f t="shared" si="61"/>
        <v>353816</v>
      </c>
      <c r="T181" s="18">
        <f t="shared" si="61"/>
        <v>353816</v>
      </c>
      <c r="U181" s="18">
        <f t="shared" si="61"/>
        <v>353816</v>
      </c>
      <c r="V181" s="18">
        <f t="shared" si="61"/>
        <v>353816</v>
      </c>
      <c r="W181" s="18">
        <f t="shared" si="61"/>
        <v>353816</v>
      </c>
      <c r="X181" s="18">
        <f t="shared" si="61"/>
        <v>353816</v>
      </c>
      <c r="Y181" s="18">
        <f t="shared" si="61"/>
        <v>353816</v>
      </c>
    </row>
    <row r="182">
      <c r="C182" s="19"/>
      <c r="D182" s="20" t="s">
        <v>48</v>
      </c>
      <c r="E182" s="21"/>
      <c r="F182" s="18">
        <f>F181</f>
        <v>4278816</v>
      </c>
      <c r="G182" s="18">
        <f t="shared" ref="G182:Y182" si="62">F182+G181</f>
        <v>4632632</v>
      </c>
      <c r="H182" s="18">
        <f t="shared" si="62"/>
        <v>4986448</v>
      </c>
      <c r="I182" s="18">
        <f t="shared" si="62"/>
        <v>5340264</v>
      </c>
      <c r="J182" s="41">
        <f t="shared" si="62"/>
        <v>5694080</v>
      </c>
      <c r="K182" s="18">
        <f t="shared" si="62"/>
        <v>6047896</v>
      </c>
      <c r="L182" s="18">
        <f t="shared" si="62"/>
        <v>6401712</v>
      </c>
      <c r="M182" s="18">
        <f t="shared" si="62"/>
        <v>6755528</v>
      </c>
      <c r="N182" s="18">
        <f t="shared" si="62"/>
        <v>7109344</v>
      </c>
      <c r="O182" s="41">
        <f t="shared" si="62"/>
        <v>7463160</v>
      </c>
      <c r="P182" s="18">
        <f t="shared" si="62"/>
        <v>7816976</v>
      </c>
      <c r="Q182" s="18">
        <f t="shared" si="62"/>
        <v>8170792</v>
      </c>
      <c r="R182" s="18">
        <f t="shared" si="62"/>
        <v>8524608</v>
      </c>
      <c r="S182" s="18">
        <f t="shared" si="62"/>
        <v>8878424</v>
      </c>
      <c r="T182" s="41">
        <f t="shared" si="62"/>
        <v>9232240</v>
      </c>
      <c r="U182" s="18">
        <f t="shared" si="62"/>
        <v>9586056</v>
      </c>
      <c r="V182" s="18">
        <f t="shared" si="62"/>
        <v>9939872</v>
      </c>
      <c r="W182" s="18">
        <f t="shared" si="62"/>
        <v>10293688</v>
      </c>
      <c r="X182" s="18">
        <f t="shared" si="62"/>
        <v>10647504</v>
      </c>
      <c r="Y182" s="41">
        <f t="shared" si="62"/>
        <v>11001320</v>
      </c>
    </row>
    <row r="183">
      <c r="B183" s="6"/>
      <c r="C183" s="19"/>
      <c r="D183" s="20" t="s">
        <v>49</v>
      </c>
      <c r="E183" s="28"/>
      <c r="F183" s="18">
        <f t="shared" ref="F183:Y183" si="63">F182/(F153*12)</f>
        <v>356568</v>
      </c>
      <c r="G183" s="18">
        <f t="shared" si="63"/>
        <v>193026.3333</v>
      </c>
      <c r="H183" s="18">
        <f t="shared" si="63"/>
        <v>138512.4444</v>
      </c>
      <c r="I183" s="18">
        <f t="shared" si="63"/>
        <v>111255.5</v>
      </c>
      <c r="J183" s="18">
        <f t="shared" si="63"/>
        <v>94901.33333</v>
      </c>
      <c r="K183" s="18">
        <f t="shared" si="63"/>
        <v>83998.55556</v>
      </c>
      <c r="L183" s="18">
        <f t="shared" si="63"/>
        <v>76210.85714</v>
      </c>
      <c r="M183" s="18">
        <f t="shared" si="63"/>
        <v>70370.08333</v>
      </c>
      <c r="N183" s="18">
        <f t="shared" si="63"/>
        <v>65827.25926</v>
      </c>
      <c r="O183" s="18">
        <f t="shared" si="63"/>
        <v>62193</v>
      </c>
      <c r="P183" s="18">
        <f t="shared" si="63"/>
        <v>59219.51515</v>
      </c>
      <c r="Q183" s="18">
        <f t="shared" si="63"/>
        <v>56741.61111</v>
      </c>
      <c r="R183" s="18">
        <f t="shared" si="63"/>
        <v>54644.92308</v>
      </c>
      <c r="S183" s="18">
        <f t="shared" si="63"/>
        <v>52847.7619</v>
      </c>
      <c r="T183" s="18">
        <f t="shared" si="63"/>
        <v>51290.22222</v>
      </c>
      <c r="U183" s="18">
        <f t="shared" si="63"/>
        <v>49927.375</v>
      </c>
      <c r="V183" s="18">
        <f t="shared" si="63"/>
        <v>48724.86275</v>
      </c>
      <c r="W183" s="18">
        <f t="shared" si="63"/>
        <v>47655.96296</v>
      </c>
      <c r="X183" s="18">
        <f t="shared" si="63"/>
        <v>46699.57895</v>
      </c>
      <c r="Y183" s="18">
        <f t="shared" si="63"/>
        <v>45838.83333</v>
      </c>
    </row>
    <row r="184">
      <c r="C184" s="23"/>
      <c r="D184" s="20"/>
      <c r="E184" s="21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>
      <c r="C185" s="23" t="s">
        <v>52</v>
      </c>
      <c r="D185" s="43"/>
      <c r="E185" s="25"/>
      <c r="F185" s="18">
        <f t="shared" ref="F185:Y185" si="64">F182-F167</f>
        <v>956584.64</v>
      </c>
      <c r="G185" s="18">
        <f t="shared" si="64"/>
        <v>707369.28</v>
      </c>
      <c r="H185" s="18">
        <f t="shared" si="64"/>
        <v>458153.92</v>
      </c>
      <c r="I185" s="18">
        <f t="shared" si="64"/>
        <v>83938.56</v>
      </c>
      <c r="J185" s="42">
        <f t="shared" si="64"/>
        <v>-165276.8</v>
      </c>
      <c r="K185" s="18">
        <f t="shared" si="64"/>
        <v>-539492.16</v>
      </c>
      <c r="L185" s="18">
        <f t="shared" si="64"/>
        <v>-788707.52</v>
      </c>
      <c r="M185" s="18">
        <f t="shared" si="64"/>
        <v>-3757122.88</v>
      </c>
      <c r="N185" s="18">
        <f t="shared" si="64"/>
        <v>-4006338.24</v>
      </c>
      <c r="O185" s="42">
        <f t="shared" si="64"/>
        <v>-4255553.6</v>
      </c>
      <c r="P185" s="18">
        <f t="shared" si="64"/>
        <v>-4629768.96</v>
      </c>
      <c r="Q185" s="18">
        <f t="shared" si="64"/>
        <v>-4878984.32</v>
      </c>
      <c r="R185" s="18">
        <f t="shared" si="64"/>
        <v>-5253199.68</v>
      </c>
      <c r="S185" s="18">
        <f t="shared" si="64"/>
        <v>-5502415.04</v>
      </c>
      <c r="T185" s="42">
        <f t="shared" si="64"/>
        <v>-8470830.4</v>
      </c>
      <c r="U185" s="18">
        <f t="shared" si="64"/>
        <v>-8720045.76</v>
      </c>
      <c r="V185" s="18">
        <f t="shared" si="64"/>
        <v>-8969261.12</v>
      </c>
      <c r="W185" s="18">
        <f t="shared" si="64"/>
        <v>-9343476.48</v>
      </c>
      <c r="X185" s="18">
        <f t="shared" si="64"/>
        <v>-9592691.84</v>
      </c>
      <c r="Y185" s="42">
        <f t="shared" si="64"/>
        <v>-9966907.2</v>
      </c>
    </row>
    <row r="186">
      <c r="D186" s="2"/>
    </row>
    <row r="187">
      <c r="B187" s="45" t="s">
        <v>66</v>
      </c>
      <c r="C187" s="6" t="s">
        <v>22</v>
      </c>
      <c r="D187" s="11">
        <v>2.0</v>
      </c>
      <c r="E187" s="6" t="s">
        <v>23</v>
      </c>
    </row>
    <row r="188">
      <c r="B188" s="45"/>
      <c r="C188" s="6" t="s">
        <v>24</v>
      </c>
      <c r="D188" s="11">
        <v>60.2</v>
      </c>
      <c r="E188" s="6" t="s">
        <v>25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>
      <c r="C189" s="6" t="s">
        <v>26</v>
      </c>
      <c r="D189" s="2">
        <f>(D188*2)*D187*12</f>
        <v>2889.6</v>
      </c>
      <c r="E189" s="6" t="s">
        <v>25</v>
      </c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>
      <c r="C190" s="6" t="s">
        <v>27</v>
      </c>
      <c r="D190" s="11">
        <v>1760.0</v>
      </c>
      <c r="E190" s="6" t="s">
        <v>28</v>
      </c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>
      <c r="C191" s="6" t="s">
        <v>29</v>
      </c>
      <c r="D191" s="11">
        <v>16000.0</v>
      </c>
      <c r="E191" s="6" t="s">
        <v>30</v>
      </c>
      <c r="F191" s="6" t="s">
        <v>88</v>
      </c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>
      <c r="C192" s="6" t="s">
        <v>32</v>
      </c>
      <c r="D192" s="11">
        <v>8280.0</v>
      </c>
      <c r="E192" s="6" t="s">
        <v>30</v>
      </c>
      <c r="F192" s="45" t="s">
        <v>89</v>
      </c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>
      <c r="C193" s="6" t="s">
        <v>34</v>
      </c>
      <c r="D193" s="11">
        <f>(1500000+500000)/2</f>
        <v>1000000</v>
      </c>
      <c r="E193" s="6" t="s">
        <v>35</v>
      </c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>
      <c r="C194" s="6" t="s">
        <v>36</v>
      </c>
      <c r="D194" s="11">
        <v>1100000.0</v>
      </c>
      <c r="E194" s="6" t="s">
        <v>35</v>
      </c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>
      <c r="C195" s="6" t="s">
        <v>37</v>
      </c>
      <c r="D195" s="11">
        <v>0.0</v>
      </c>
      <c r="E195" s="6" t="s">
        <v>35</v>
      </c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>
      <c r="C196" s="6" t="s">
        <v>38</v>
      </c>
      <c r="D196" s="11">
        <v>55000.0</v>
      </c>
      <c r="E196" s="6" t="s">
        <v>39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>
      <c r="C197" s="6" t="s">
        <v>40</v>
      </c>
      <c r="D197" s="11">
        <v>10000.0</v>
      </c>
      <c r="E197" s="6" t="s">
        <v>39</v>
      </c>
      <c r="F197" s="46" t="s">
        <v>86</v>
      </c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>
      <c r="C198" s="6" t="s">
        <v>41</v>
      </c>
      <c r="D198" s="11">
        <v>55000.0</v>
      </c>
      <c r="E198" s="6" t="s">
        <v>35</v>
      </c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>
      <c r="C199" s="6" t="s">
        <v>42</v>
      </c>
      <c r="D199" s="11">
        <v>858.0</v>
      </c>
      <c r="E199" s="6" t="s">
        <v>28</v>
      </c>
      <c r="F199" s="6" t="s">
        <v>90</v>
      </c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>
      <c r="C200" s="12"/>
      <c r="D200" s="13"/>
      <c r="E200" s="17"/>
      <c r="F200" s="15">
        <v>1.0</v>
      </c>
      <c r="G200" s="15">
        <v>2.0</v>
      </c>
      <c r="H200" s="15">
        <v>3.0</v>
      </c>
      <c r="I200" s="15">
        <v>4.0</v>
      </c>
      <c r="J200" s="15">
        <v>5.0</v>
      </c>
      <c r="K200" s="15">
        <v>6.0</v>
      </c>
      <c r="L200" s="15">
        <v>7.0</v>
      </c>
      <c r="M200" s="15">
        <v>8.0</v>
      </c>
      <c r="N200" s="15">
        <v>9.0</v>
      </c>
      <c r="O200" s="15">
        <v>10.0</v>
      </c>
      <c r="P200" s="15">
        <v>11.0</v>
      </c>
      <c r="Q200" s="15">
        <v>12.0</v>
      </c>
      <c r="R200" s="15">
        <v>13.0</v>
      </c>
      <c r="S200" s="15">
        <v>14.0</v>
      </c>
      <c r="T200" s="15">
        <v>15.0</v>
      </c>
      <c r="U200" s="15">
        <v>16.0</v>
      </c>
      <c r="V200" s="15">
        <v>17.0</v>
      </c>
      <c r="W200" s="15">
        <v>18.0</v>
      </c>
      <c r="X200" s="15">
        <v>19.0</v>
      </c>
      <c r="Y200" s="15">
        <v>20.0</v>
      </c>
    </row>
    <row r="201">
      <c r="C201" s="33" t="s">
        <v>43</v>
      </c>
      <c r="D201" s="30" t="s">
        <v>44</v>
      </c>
      <c r="E201" s="21"/>
      <c r="F201" s="18">
        <f>2640000*1.03</f>
        <v>2719200</v>
      </c>
      <c r="G201" s="18"/>
      <c r="H201" s="18"/>
      <c r="I201" s="18"/>
      <c r="J201" s="18"/>
      <c r="K201" s="18"/>
      <c r="L201" s="18"/>
      <c r="M201" s="18">
        <f>F201</f>
        <v>2719200</v>
      </c>
      <c r="N201" s="18"/>
      <c r="O201" s="18"/>
      <c r="P201" s="18"/>
      <c r="Q201" s="18"/>
      <c r="R201" s="18"/>
      <c r="S201" s="18"/>
      <c r="T201" s="18">
        <f>M201</f>
        <v>2719200</v>
      </c>
      <c r="U201" s="18"/>
      <c r="V201" s="18"/>
      <c r="W201" s="18"/>
      <c r="X201" s="18"/>
      <c r="Y201" s="18"/>
    </row>
    <row r="202">
      <c r="C202" s="34"/>
      <c r="D202" s="30" t="s">
        <v>10</v>
      </c>
      <c r="E202" s="21"/>
      <c r="F202" s="18">
        <v>43500.0</v>
      </c>
      <c r="G202" s="18">
        <f t="shared" ref="G202:Y202" si="65">F202</f>
        <v>43500</v>
      </c>
      <c r="H202" s="18">
        <f t="shared" si="65"/>
        <v>43500</v>
      </c>
      <c r="I202" s="18">
        <f t="shared" si="65"/>
        <v>43500</v>
      </c>
      <c r="J202" s="18">
        <f t="shared" si="65"/>
        <v>43500</v>
      </c>
      <c r="K202" s="18">
        <f t="shared" si="65"/>
        <v>43500</v>
      </c>
      <c r="L202" s="18">
        <f t="shared" si="65"/>
        <v>43500</v>
      </c>
      <c r="M202" s="18">
        <f t="shared" si="65"/>
        <v>43500</v>
      </c>
      <c r="N202" s="18">
        <f t="shared" si="65"/>
        <v>43500</v>
      </c>
      <c r="O202" s="18">
        <f t="shared" si="65"/>
        <v>43500</v>
      </c>
      <c r="P202" s="18">
        <f t="shared" si="65"/>
        <v>43500</v>
      </c>
      <c r="Q202" s="18">
        <f t="shared" si="65"/>
        <v>43500</v>
      </c>
      <c r="R202" s="18">
        <f t="shared" si="65"/>
        <v>43500</v>
      </c>
      <c r="S202" s="18">
        <f t="shared" si="65"/>
        <v>43500</v>
      </c>
      <c r="T202" s="18">
        <f t="shared" si="65"/>
        <v>43500</v>
      </c>
      <c r="U202" s="18">
        <f t="shared" si="65"/>
        <v>43500</v>
      </c>
      <c r="V202" s="18">
        <f t="shared" si="65"/>
        <v>43500</v>
      </c>
      <c r="W202" s="18">
        <f t="shared" si="65"/>
        <v>43500</v>
      </c>
      <c r="X202" s="18">
        <f t="shared" si="65"/>
        <v>43500</v>
      </c>
      <c r="Y202" s="18">
        <f t="shared" si="65"/>
        <v>43500</v>
      </c>
    </row>
    <row r="203">
      <c r="C203" s="34"/>
      <c r="D203" s="30" t="s">
        <v>13</v>
      </c>
      <c r="E203" s="21"/>
      <c r="F203" s="18">
        <v>16400.0</v>
      </c>
      <c r="G203" s="18">
        <f t="shared" ref="G203:Y203" si="66">F203</f>
        <v>16400</v>
      </c>
      <c r="H203" s="18">
        <f t="shared" si="66"/>
        <v>16400</v>
      </c>
      <c r="I203" s="18">
        <f t="shared" si="66"/>
        <v>16400</v>
      </c>
      <c r="J203" s="18">
        <f t="shared" si="66"/>
        <v>16400</v>
      </c>
      <c r="K203" s="18">
        <f t="shared" si="66"/>
        <v>16400</v>
      </c>
      <c r="L203" s="18">
        <f t="shared" si="66"/>
        <v>16400</v>
      </c>
      <c r="M203" s="18">
        <f t="shared" si="66"/>
        <v>16400</v>
      </c>
      <c r="N203" s="18">
        <f t="shared" si="66"/>
        <v>16400</v>
      </c>
      <c r="O203" s="18">
        <f t="shared" si="66"/>
        <v>16400</v>
      </c>
      <c r="P203" s="18">
        <f t="shared" si="66"/>
        <v>16400</v>
      </c>
      <c r="Q203" s="18">
        <f t="shared" si="66"/>
        <v>16400</v>
      </c>
      <c r="R203" s="18">
        <f t="shared" si="66"/>
        <v>16400</v>
      </c>
      <c r="S203" s="18">
        <f t="shared" si="66"/>
        <v>16400</v>
      </c>
      <c r="T203" s="18">
        <f t="shared" si="66"/>
        <v>16400</v>
      </c>
      <c r="U203" s="18">
        <f t="shared" si="66"/>
        <v>16400</v>
      </c>
      <c r="V203" s="18">
        <f t="shared" si="66"/>
        <v>16400</v>
      </c>
      <c r="W203" s="18">
        <f t="shared" si="66"/>
        <v>16400</v>
      </c>
      <c r="X203" s="18">
        <f t="shared" si="66"/>
        <v>16400</v>
      </c>
      <c r="Y203" s="18">
        <f t="shared" si="66"/>
        <v>16400</v>
      </c>
    </row>
    <row r="204">
      <c r="C204" s="34"/>
      <c r="D204" s="30" t="s">
        <v>15</v>
      </c>
      <c r="E204" s="21"/>
      <c r="F204" s="18">
        <v>11500.0</v>
      </c>
      <c r="G204" s="18">
        <f t="shared" ref="G204:Y204" si="67">F204</f>
        <v>11500</v>
      </c>
      <c r="H204" s="18">
        <f t="shared" si="67"/>
        <v>11500</v>
      </c>
      <c r="I204" s="18">
        <f t="shared" si="67"/>
        <v>11500</v>
      </c>
      <c r="J204" s="18">
        <f t="shared" si="67"/>
        <v>11500</v>
      </c>
      <c r="K204" s="18">
        <f t="shared" si="67"/>
        <v>11500</v>
      </c>
      <c r="L204" s="18">
        <f t="shared" si="67"/>
        <v>11500</v>
      </c>
      <c r="M204" s="18">
        <f t="shared" si="67"/>
        <v>11500</v>
      </c>
      <c r="N204" s="18">
        <f t="shared" si="67"/>
        <v>11500</v>
      </c>
      <c r="O204" s="18">
        <f t="shared" si="67"/>
        <v>11500</v>
      </c>
      <c r="P204" s="18">
        <f t="shared" si="67"/>
        <v>11500</v>
      </c>
      <c r="Q204" s="18">
        <f t="shared" si="67"/>
        <v>11500</v>
      </c>
      <c r="R204" s="18">
        <f t="shared" si="67"/>
        <v>11500</v>
      </c>
      <c r="S204" s="18">
        <f t="shared" si="67"/>
        <v>11500</v>
      </c>
      <c r="T204" s="18">
        <f t="shared" si="67"/>
        <v>11500</v>
      </c>
      <c r="U204" s="18">
        <f t="shared" si="67"/>
        <v>11500</v>
      </c>
      <c r="V204" s="18">
        <f t="shared" si="67"/>
        <v>11500</v>
      </c>
      <c r="W204" s="18">
        <f t="shared" si="67"/>
        <v>11500</v>
      </c>
      <c r="X204" s="18">
        <f t="shared" si="67"/>
        <v>11500</v>
      </c>
      <c r="Y204" s="18">
        <f t="shared" si="67"/>
        <v>11500</v>
      </c>
    </row>
    <row r="205">
      <c r="C205" s="34"/>
      <c r="D205" s="30" t="s">
        <v>16</v>
      </c>
      <c r="E205" s="21"/>
      <c r="F205" s="18"/>
      <c r="G205" s="18"/>
      <c r="H205" s="18"/>
      <c r="I205" s="18">
        <v>125000.0</v>
      </c>
      <c r="J205" s="18"/>
      <c r="K205" s="18">
        <v>125000.0</v>
      </c>
      <c r="L205" s="18"/>
      <c r="M205" s="18"/>
      <c r="N205" s="18"/>
      <c r="O205" s="18"/>
      <c r="P205" s="18">
        <v>125000.0</v>
      </c>
      <c r="Q205" s="18"/>
      <c r="R205" s="18">
        <v>125000.0</v>
      </c>
      <c r="S205" s="18"/>
      <c r="T205" s="18"/>
      <c r="U205" s="18"/>
      <c r="V205" s="18"/>
      <c r="W205" s="18">
        <v>125000.0</v>
      </c>
      <c r="X205" s="18"/>
      <c r="Y205" s="18">
        <v>125000.0</v>
      </c>
    </row>
    <row r="206">
      <c r="C206" s="34"/>
      <c r="D206" s="30" t="s">
        <v>17</v>
      </c>
      <c r="E206" s="21"/>
      <c r="F206" s="18">
        <v>55000.0</v>
      </c>
      <c r="G206" s="18">
        <f t="shared" ref="G206:Y206" si="68">F206</f>
        <v>55000</v>
      </c>
      <c r="H206" s="18">
        <f t="shared" si="68"/>
        <v>55000</v>
      </c>
      <c r="I206" s="18">
        <f t="shared" si="68"/>
        <v>55000</v>
      </c>
      <c r="J206" s="18">
        <f t="shared" si="68"/>
        <v>55000</v>
      </c>
      <c r="K206" s="18">
        <f t="shared" si="68"/>
        <v>55000</v>
      </c>
      <c r="L206" s="18">
        <f t="shared" si="68"/>
        <v>55000</v>
      </c>
      <c r="M206" s="18">
        <f t="shared" si="68"/>
        <v>55000</v>
      </c>
      <c r="N206" s="18">
        <f t="shared" si="68"/>
        <v>55000</v>
      </c>
      <c r="O206" s="18">
        <f t="shared" si="68"/>
        <v>55000</v>
      </c>
      <c r="P206" s="18">
        <f t="shared" si="68"/>
        <v>55000</v>
      </c>
      <c r="Q206" s="18">
        <f t="shared" si="68"/>
        <v>55000</v>
      </c>
      <c r="R206" s="18">
        <f t="shared" si="68"/>
        <v>55000</v>
      </c>
      <c r="S206" s="18">
        <f t="shared" si="68"/>
        <v>55000</v>
      </c>
      <c r="T206" s="18">
        <f t="shared" si="68"/>
        <v>55000</v>
      </c>
      <c r="U206" s="18">
        <f t="shared" si="68"/>
        <v>55000</v>
      </c>
      <c r="V206" s="18">
        <f t="shared" si="68"/>
        <v>55000</v>
      </c>
      <c r="W206" s="18">
        <f t="shared" si="68"/>
        <v>55000</v>
      </c>
      <c r="X206" s="18">
        <f t="shared" si="68"/>
        <v>55000</v>
      </c>
      <c r="Y206" s="18">
        <f t="shared" si="68"/>
        <v>55000</v>
      </c>
    </row>
    <row r="207">
      <c r="C207" s="34"/>
      <c r="D207" s="30" t="s">
        <v>19</v>
      </c>
      <c r="E207" s="21"/>
      <c r="F207" s="18">
        <f>D189*D$12</f>
        <v>34964.16</v>
      </c>
      <c r="G207" s="18">
        <f t="shared" ref="G207:Y207" si="69">F207</f>
        <v>34964.16</v>
      </c>
      <c r="H207" s="18">
        <f t="shared" si="69"/>
        <v>34964.16</v>
      </c>
      <c r="I207" s="18">
        <f t="shared" si="69"/>
        <v>34964.16</v>
      </c>
      <c r="J207" s="18">
        <f t="shared" si="69"/>
        <v>34964.16</v>
      </c>
      <c r="K207" s="18">
        <f t="shared" si="69"/>
        <v>34964.16</v>
      </c>
      <c r="L207" s="18">
        <f t="shared" si="69"/>
        <v>34964.16</v>
      </c>
      <c r="M207" s="18">
        <f t="shared" si="69"/>
        <v>34964.16</v>
      </c>
      <c r="N207" s="18">
        <f t="shared" si="69"/>
        <v>34964.16</v>
      </c>
      <c r="O207" s="18">
        <f t="shared" si="69"/>
        <v>34964.16</v>
      </c>
      <c r="P207" s="18">
        <f t="shared" si="69"/>
        <v>34964.16</v>
      </c>
      <c r="Q207" s="18">
        <f t="shared" si="69"/>
        <v>34964.16</v>
      </c>
      <c r="R207" s="18">
        <f t="shared" si="69"/>
        <v>34964.16</v>
      </c>
      <c r="S207" s="18">
        <f t="shared" si="69"/>
        <v>34964.16</v>
      </c>
      <c r="T207" s="18">
        <f t="shared" si="69"/>
        <v>34964.16</v>
      </c>
      <c r="U207" s="18">
        <f t="shared" si="69"/>
        <v>34964.16</v>
      </c>
      <c r="V207" s="18">
        <f t="shared" si="69"/>
        <v>34964.16</v>
      </c>
      <c r="W207" s="18">
        <f t="shared" si="69"/>
        <v>34964.16</v>
      </c>
      <c r="X207" s="18">
        <f t="shared" si="69"/>
        <v>34964.16</v>
      </c>
      <c r="Y207" s="18">
        <f t="shared" si="69"/>
        <v>34964.16</v>
      </c>
    </row>
    <row r="208">
      <c r="C208" s="34"/>
      <c r="D208" s="30" t="s">
        <v>18</v>
      </c>
      <c r="E208" s="21"/>
      <c r="F208" s="18">
        <v>120000.0</v>
      </c>
      <c r="G208" s="18">
        <f t="shared" ref="G208:Y208" si="70">F208</f>
        <v>120000</v>
      </c>
      <c r="H208" s="18">
        <f t="shared" si="70"/>
        <v>120000</v>
      </c>
      <c r="I208" s="18">
        <f t="shared" si="70"/>
        <v>120000</v>
      </c>
      <c r="J208" s="18">
        <f t="shared" si="70"/>
        <v>120000</v>
      </c>
      <c r="K208" s="18">
        <f t="shared" si="70"/>
        <v>120000</v>
      </c>
      <c r="L208" s="18">
        <f t="shared" si="70"/>
        <v>120000</v>
      </c>
      <c r="M208" s="18">
        <f t="shared" si="70"/>
        <v>120000</v>
      </c>
      <c r="N208" s="18">
        <f t="shared" si="70"/>
        <v>120000</v>
      </c>
      <c r="O208" s="18">
        <f t="shared" si="70"/>
        <v>120000</v>
      </c>
      <c r="P208" s="18">
        <f t="shared" si="70"/>
        <v>120000</v>
      </c>
      <c r="Q208" s="18">
        <f t="shared" si="70"/>
        <v>120000</v>
      </c>
      <c r="R208" s="18">
        <f t="shared" si="70"/>
        <v>120000</v>
      </c>
      <c r="S208" s="18">
        <f t="shared" si="70"/>
        <v>120000</v>
      </c>
      <c r="T208" s="18">
        <f t="shared" si="70"/>
        <v>120000</v>
      </c>
      <c r="U208" s="18">
        <f t="shared" si="70"/>
        <v>120000</v>
      </c>
      <c r="V208" s="18">
        <f t="shared" si="70"/>
        <v>120000</v>
      </c>
      <c r="W208" s="18">
        <f t="shared" si="70"/>
        <v>120000</v>
      </c>
      <c r="X208" s="18">
        <f t="shared" si="70"/>
        <v>120000</v>
      </c>
      <c r="Y208" s="18">
        <f t="shared" si="70"/>
        <v>120000</v>
      </c>
    </row>
    <row r="209">
      <c r="C209" s="34"/>
      <c r="D209" s="30" t="s">
        <v>27</v>
      </c>
      <c r="E209" s="21"/>
      <c r="F209" s="18">
        <f>(D190*2)*D187*12</f>
        <v>84480</v>
      </c>
      <c r="G209" s="18">
        <f t="shared" ref="G209:Y209" si="71">F209</f>
        <v>84480</v>
      </c>
      <c r="H209" s="18">
        <f t="shared" si="71"/>
        <v>84480</v>
      </c>
      <c r="I209" s="18">
        <f t="shared" si="71"/>
        <v>84480</v>
      </c>
      <c r="J209" s="18">
        <f t="shared" si="71"/>
        <v>84480</v>
      </c>
      <c r="K209" s="18">
        <f t="shared" si="71"/>
        <v>84480</v>
      </c>
      <c r="L209" s="18">
        <f t="shared" si="71"/>
        <v>84480</v>
      </c>
      <c r="M209" s="18">
        <f t="shared" si="71"/>
        <v>84480</v>
      </c>
      <c r="N209" s="18">
        <f t="shared" si="71"/>
        <v>84480</v>
      </c>
      <c r="O209" s="18">
        <f t="shared" si="71"/>
        <v>84480</v>
      </c>
      <c r="P209" s="18">
        <f t="shared" si="71"/>
        <v>84480</v>
      </c>
      <c r="Q209" s="18">
        <f t="shared" si="71"/>
        <v>84480</v>
      </c>
      <c r="R209" s="18">
        <f t="shared" si="71"/>
        <v>84480</v>
      </c>
      <c r="S209" s="18">
        <f t="shared" si="71"/>
        <v>84480</v>
      </c>
      <c r="T209" s="18">
        <f t="shared" si="71"/>
        <v>84480</v>
      </c>
      <c r="U209" s="18">
        <f t="shared" si="71"/>
        <v>84480</v>
      </c>
      <c r="V209" s="18">
        <f t="shared" si="71"/>
        <v>84480</v>
      </c>
      <c r="W209" s="18">
        <f t="shared" si="71"/>
        <v>84480</v>
      </c>
      <c r="X209" s="18">
        <f t="shared" si="71"/>
        <v>84480</v>
      </c>
      <c r="Y209" s="18">
        <f t="shared" si="71"/>
        <v>84480</v>
      </c>
    </row>
    <row r="210">
      <c r="C210" s="34"/>
      <c r="D210" s="30"/>
      <c r="E210" s="21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>
      <c r="C211" s="34"/>
      <c r="D211" s="30" t="s">
        <v>46</v>
      </c>
      <c r="E211" s="21"/>
      <c r="F211" s="18">
        <f>D187*D191*12</f>
        <v>384000</v>
      </c>
      <c r="G211" s="18">
        <f t="shared" ref="G211:Y211" si="72">F211</f>
        <v>384000</v>
      </c>
      <c r="H211" s="18">
        <f t="shared" si="72"/>
        <v>384000</v>
      </c>
      <c r="I211" s="18">
        <f t="shared" si="72"/>
        <v>384000</v>
      </c>
      <c r="J211" s="18">
        <f t="shared" si="72"/>
        <v>384000</v>
      </c>
      <c r="K211" s="18">
        <f t="shared" si="72"/>
        <v>384000</v>
      </c>
      <c r="L211" s="18">
        <f t="shared" si="72"/>
        <v>384000</v>
      </c>
      <c r="M211" s="18">
        <f t="shared" si="72"/>
        <v>384000</v>
      </c>
      <c r="N211" s="18">
        <f t="shared" si="72"/>
        <v>384000</v>
      </c>
      <c r="O211" s="18">
        <f t="shared" si="72"/>
        <v>384000</v>
      </c>
      <c r="P211" s="18">
        <f t="shared" si="72"/>
        <v>384000</v>
      </c>
      <c r="Q211" s="18">
        <f t="shared" si="72"/>
        <v>384000</v>
      </c>
      <c r="R211" s="18">
        <f t="shared" si="72"/>
        <v>384000</v>
      </c>
      <c r="S211" s="18">
        <f t="shared" si="72"/>
        <v>384000</v>
      </c>
      <c r="T211" s="18">
        <f t="shared" si="72"/>
        <v>384000</v>
      </c>
      <c r="U211" s="18">
        <f t="shared" si="72"/>
        <v>384000</v>
      </c>
      <c r="V211" s="18">
        <f t="shared" si="72"/>
        <v>384000</v>
      </c>
      <c r="W211" s="18">
        <f t="shared" si="72"/>
        <v>384000</v>
      </c>
      <c r="X211" s="18">
        <f t="shared" si="72"/>
        <v>384000</v>
      </c>
      <c r="Y211" s="18">
        <f t="shared" si="72"/>
        <v>384000</v>
      </c>
    </row>
    <row r="212">
      <c r="C212" s="34"/>
      <c r="D212" s="30"/>
      <c r="E212" s="21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>
      <c r="C213" s="34"/>
      <c r="D213" s="30" t="s">
        <v>47</v>
      </c>
      <c r="E213" s="21"/>
      <c r="F213" s="18">
        <f t="shared" ref="F213:Y213" si="73">sum(F201:F212)</f>
        <v>3469044.16</v>
      </c>
      <c r="G213" s="18">
        <f t="shared" si="73"/>
        <v>749844.16</v>
      </c>
      <c r="H213" s="18">
        <f t="shared" si="73"/>
        <v>749844.16</v>
      </c>
      <c r="I213" s="18">
        <f t="shared" si="73"/>
        <v>874844.16</v>
      </c>
      <c r="J213" s="18">
        <f t="shared" si="73"/>
        <v>749844.16</v>
      </c>
      <c r="K213" s="18">
        <f t="shared" si="73"/>
        <v>874844.16</v>
      </c>
      <c r="L213" s="18">
        <f t="shared" si="73"/>
        <v>749844.16</v>
      </c>
      <c r="M213" s="18">
        <f t="shared" si="73"/>
        <v>3469044.16</v>
      </c>
      <c r="N213" s="18">
        <f t="shared" si="73"/>
        <v>749844.16</v>
      </c>
      <c r="O213" s="18">
        <f t="shared" si="73"/>
        <v>749844.16</v>
      </c>
      <c r="P213" s="18">
        <f t="shared" si="73"/>
        <v>874844.16</v>
      </c>
      <c r="Q213" s="18">
        <f t="shared" si="73"/>
        <v>749844.16</v>
      </c>
      <c r="R213" s="18">
        <f t="shared" si="73"/>
        <v>874844.16</v>
      </c>
      <c r="S213" s="18">
        <f t="shared" si="73"/>
        <v>749844.16</v>
      </c>
      <c r="T213" s="18">
        <f t="shared" si="73"/>
        <v>3469044.16</v>
      </c>
      <c r="U213" s="18">
        <f t="shared" si="73"/>
        <v>749844.16</v>
      </c>
      <c r="V213" s="18">
        <f t="shared" si="73"/>
        <v>749844.16</v>
      </c>
      <c r="W213" s="18">
        <f t="shared" si="73"/>
        <v>874844.16</v>
      </c>
      <c r="X213" s="18">
        <f t="shared" si="73"/>
        <v>749844.16</v>
      </c>
      <c r="Y213" s="18">
        <f t="shared" si="73"/>
        <v>874844.16</v>
      </c>
    </row>
    <row r="214">
      <c r="C214" s="34"/>
      <c r="D214" s="30" t="s">
        <v>48</v>
      </c>
      <c r="E214" s="21"/>
      <c r="F214" s="18">
        <f>F213</f>
        <v>3469044.16</v>
      </c>
      <c r="G214" s="18">
        <f t="shared" ref="G214:Y214" si="74">F214+G213</f>
        <v>4218888.32</v>
      </c>
      <c r="H214" s="18">
        <f t="shared" si="74"/>
        <v>4968732.48</v>
      </c>
      <c r="I214" s="18">
        <f t="shared" si="74"/>
        <v>5843576.64</v>
      </c>
      <c r="J214" s="40">
        <f t="shared" si="74"/>
        <v>6593420.8</v>
      </c>
      <c r="K214" s="18">
        <f t="shared" si="74"/>
        <v>7468264.96</v>
      </c>
      <c r="L214" s="18">
        <f t="shared" si="74"/>
        <v>8218109.12</v>
      </c>
      <c r="M214" s="18">
        <f t="shared" si="74"/>
        <v>11687153.28</v>
      </c>
      <c r="N214" s="18">
        <f t="shared" si="74"/>
        <v>12436997.44</v>
      </c>
      <c r="O214" s="40">
        <f t="shared" si="74"/>
        <v>13186841.6</v>
      </c>
      <c r="P214" s="18">
        <f t="shared" si="74"/>
        <v>14061685.76</v>
      </c>
      <c r="Q214" s="18">
        <f t="shared" si="74"/>
        <v>14811529.92</v>
      </c>
      <c r="R214" s="18">
        <f t="shared" si="74"/>
        <v>15686374.08</v>
      </c>
      <c r="S214" s="18">
        <f t="shared" si="74"/>
        <v>16436218.24</v>
      </c>
      <c r="T214" s="40">
        <f t="shared" si="74"/>
        <v>19905262.4</v>
      </c>
      <c r="U214" s="18">
        <f t="shared" si="74"/>
        <v>20655106.56</v>
      </c>
      <c r="V214" s="18">
        <f t="shared" si="74"/>
        <v>21404950.72</v>
      </c>
      <c r="W214" s="18">
        <f t="shared" si="74"/>
        <v>22279794.88</v>
      </c>
      <c r="X214" s="18">
        <f t="shared" si="74"/>
        <v>23029639.04</v>
      </c>
      <c r="Y214" s="40">
        <f t="shared" si="74"/>
        <v>23904483.2</v>
      </c>
    </row>
    <row r="215">
      <c r="C215" s="34"/>
      <c r="D215" s="30" t="s">
        <v>49</v>
      </c>
      <c r="E215" s="21"/>
      <c r="F215" s="18">
        <f t="shared" ref="F215:Y215" si="75">F214/(F200*12)</f>
        <v>289087.0133</v>
      </c>
      <c r="G215" s="18">
        <f t="shared" si="75"/>
        <v>175787.0133</v>
      </c>
      <c r="H215" s="18">
        <f t="shared" si="75"/>
        <v>138020.3467</v>
      </c>
      <c r="I215" s="18">
        <f t="shared" si="75"/>
        <v>121741.18</v>
      </c>
      <c r="J215" s="18">
        <f t="shared" si="75"/>
        <v>109890.3467</v>
      </c>
      <c r="K215" s="18">
        <f t="shared" si="75"/>
        <v>103725.9022</v>
      </c>
      <c r="L215" s="18">
        <f t="shared" si="75"/>
        <v>97834.63238</v>
      </c>
      <c r="M215" s="18">
        <f t="shared" si="75"/>
        <v>121741.18</v>
      </c>
      <c r="N215" s="18">
        <f t="shared" si="75"/>
        <v>115157.3837</v>
      </c>
      <c r="O215" s="18">
        <f t="shared" si="75"/>
        <v>109890.3467</v>
      </c>
      <c r="P215" s="18">
        <f t="shared" si="75"/>
        <v>106527.9224</v>
      </c>
      <c r="Q215" s="18">
        <f t="shared" si="75"/>
        <v>102857.8467</v>
      </c>
      <c r="R215" s="18">
        <f t="shared" si="75"/>
        <v>100553.68</v>
      </c>
      <c r="S215" s="18">
        <f t="shared" si="75"/>
        <v>97834.63238</v>
      </c>
      <c r="T215" s="18">
        <f t="shared" si="75"/>
        <v>110584.7911</v>
      </c>
      <c r="U215" s="18">
        <f t="shared" si="75"/>
        <v>107578.68</v>
      </c>
      <c r="V215" s="18">
        <f t="shared" si="75"/>
        <v>104926.229</v>
      </c>
      <c r="W215" s="18">
        <f t="shared" si="75"/>
        <v>103147.1985</v>
      </c>
      <c r="X215" s="18">
        <f t="shared" si="75"/>
        <v>101007.1888</v>
      </c>
      <c r="Y215" s="18">
        <f t="shared" si="75"/>
        <v>99602.01333</v>
      </c>
    </row>
    <row r="216">
      <c r="C216" s="34"/>
      <c r="D216" s="30"/>
      <c r="E216" s="21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>
      <c r="C217" s="34" t="s">
        <v>50</v>
      </c>
      <c r="D217" s="30" t="s">
        <v>34</v>
      </c>
      <c r="E217" s="21"/>
      <c r="F217" s="18">
        <f t="shared" ref="F217:F222" si="76">D193</f>
        <v>1000000</v>
      </c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>
      <c r="C218" s="34"/>
      <c r="D218" s="30" t="s">
        <v>51</v>
      </c>
      <c r="E218" s="21"/>
      <c r="F218" s="18">
        <f t="shared" si="76"/>
        <v>1100000</v>
      </c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>
      <c r="C219" s="34"/>
      <c r="D219" s="30" t="s">
        <v>37</v>
      </c>
      <c r="E219" s="21"/>
      <c r="F219" s="18">
        <f t="shared" si="76"/>
        <v>0</v>
      </c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>
      <c r="C220" s="34"/>
      <c r="D220" s="30" t="s">
        <v>38</v>
      </c>
      <c r="E220" s="21"/>
      <c r="F220" s="18">
        <f t="shared" si="76"/>
        <v>55000</v>
      </c>
      <c r="G220" s="18">
        <f t="shared" ref="G220:Y220" si="77">F220</f>
        <v>55000</v>
      </c>
      <c r="H220" s="18">
        <f t="shared" si="77"/>
        <v>55000</v>
      </c>
      <c r="I220" s="18">
        <f t="shared" si="77"/>
        <v>55000</v>
      </c>
      <c r="J220" s="18">
        <f t="shared" si="77"/>
        <v>55000</v>
      </c>
      <c r="K220" s="18">
        <f t="shared" si="77"/>
        <v>55000</v>
      </c>
      <c r="L220" s="18">
        <f t="shared" si="77"/>
        <v>55000</v>
      </c>
      <c r="M220" s="18">
        <f t="shared" si="77"/>
        <v>55000</v>
      </c>
      <c r="N220" s="18">
        <f t="shared" si="77"/>
        <v>55000</v>
      </c>
      <c r="O220" s="18">
        <f t="shared" si="77"/>
        <v>55000</v>
      </c>
      <c r="P220" s="18">
        <f t="shared" si="77"/>
        <v>55000</v>
      </c>
      <c r="Q220" s="18">
        <f t="shared" si="77"/>
        <v>55000</v>
      </c>
      <c r="R220" s="18">
        <f t="shared" si="77"/>
        <v>55000</v>
      </c>
      <c r="S220" s="18">
        <f t="shared" si="77"/>
        <v>55000</v>
      </c>
      <c r="T220" s="18">
        <f t="shared" si="77"/>
        <v>55000</v>
      </c>
      <c r="U220" s="18">
        <f t="shared" si="77"/>
        <v>55000</v>
      </c>
      <c r="V220" s="18">
        <f t="shared" si="77"/>
        <v>55000</v>
      </c>
      <c r="W220" s="18">
        <f t="shared" si="77"/>
        <v>55000</v>
      </c>
      <c r="X220" s="18">
        <f t="shared" si="77"/>
        <v>55000</v>
      </c>
      <c r="Y220" s="18">
        <f t="shared" si="77"/>
        <v>55000</v>
      </c>
    </row>
    <row r="221">
      <c r="C221" s="34"/>
      <c r="D221" s="30" t="s">
        <v>40</v>
      </c>
      <c r="E221" s="21"/>
      <c r="F221" s="18">
        <f t="shared" si="76"/>
        <v>10000</v>
      </c>
      <c r="G221" s="18">
        <f t="shared" ref="G221:Y221" si="78">F221</f>
        <v>10000</v>
      </c>
      <c r="H221" s="18">
        <f t="shared" si="78"/>
        <v>10000</v>
      </c>
      <c r="I221" s="18">
        <f t="shared" si="78"/>
        <v>10000</v>
      </c>
      <c r="J221" s="18">
        <f t="shared" si="78"/>
        <v>10000</v>
      </c>
      <c r="K221" s="18">
        <f t="shared" si="78"/>
        <v>10000</v>
      </c>
      <c r="L221" s="18">
        <f t="shared" si="78"/>
        <v>10000</v>
      </c>
      <c r="M221" s="18">
        <f t="shared" si="78"/>
        <v>10000</v>
      </c>
      <c r="N221" s="18">
        <f t="shared" si="78"/>
        <v>10000</v>
      </c>
      <c r="O221" s="18">
        <f t="shared" si="78"/>
        <v>10000</v>
      </c>
      <c r="P221" s="18">
        <f t="shared" si="78"/>
        <v>10000</v>
      </c>
      <c r="Q221" s="18">
        <f t="shared" si="78"/>
        <v>10000</v>
      </c>
      <c r="R221" s="18">
        <f t="shared" si="78"/>
        <v>10000</v>
      </c>
      <c r="S221" s="18">
        <f t="shared" si="78"/>
        <v>10000</v>
      </c>
      <c r="T221" s="18">
        <f t="shared" si="78"/>
        <v>10000</v>
      </c>
      <c r="U221" s="18">
        <f t="shared" si="78"/>
        <v>10000</v>
      </c>
      <c r="V221" s="18">
        <f t="shared" si="78"/>
        <v>10000</v>
      </c>
      <c r="W221" s="18">
        <f t="shared" si="78"/>
        <v>10000</v>
      </c>
      <c r="X221" s="18">
        <f t="shared" si="78"/>
        <v>10000</v>
      </c>
      <c r="Y221" s="18">
        <f t="shared" si="78"/>
        <v>10000</v>
      </c>
    </row>
    <row r="222">
      <c r="C222" s="34"/>
      <c r="D222" s="30" t="s">
        <v>41</v>
      </c>
      <c r="E222" s="21"/>
      <c r="F222" s="18">
        <f t="shared" si="76"/>
        <v>55000</v>
      </c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</row>
    <row r="223">
      <c r="C223" s="34"/>
      <c r="D223" s="30"/>
      <c r="E223" s="21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</row>
    <row r="224">
      <c r="C224" s="34"/>
      <c r="D224" s="30" t="s">
        <v>42</v>
      </c>
      <c r="E224" s="21"/>
      <c r="F224" s="18">
        <f>(D199*2)*D187*12</f>
        <v>41184</v>
      </c>
      <c r="G224" s="18">
        <f t="shared" ref="G224:Y224" si="79">F224</f>
        <v>41184</v>
      </c>
      <c r="H224" s="18">
        <f t="shared" si="79"/>
        <v>41184</v>
      </c>
      <c r="I224" s="18">
        <f t="shared" si="79"/>
        <v>41184</v>
      </c>
      <c r="J224" s="18">
        <f t="shared" si="79"/>
        <v>41184</v>
      </c>
      <c r="K224" s="18">
        <f t="shared" si="79"/>
        <v>41184</v>
      </c>
      <c r="L224" s="18">
        <f t="shared" si="79"/>
        <v>41184</v>
      </c>
      <c r="M224" s="18">
        <f t="shared" si="79"/>
        <v>41184</v>
      </c>
      <c r="N224" s="18">
        <f t="shared" si="79"/>
        <v>41184</v>
      </c>
      <c r="O224" s="18">
        <f t="shared" si="79"/>
        <v>41184</v>
      </c>
      <c r="P224" s="18">
        <f t="shared" si="79"/>
        <v>41184</v>
      </c>
      <c r="Q224" s="18">
        <f t="shared" si="79"/>
        <v>41184</v>
      </c>
      <c r="R224" s="18">
        <f t="shared" si="79"/>
        <v>41184</v>
      </c>
      <c r="S224" s="18">
        <f t="shared" si="79"/>
        <v>41184</v>
      </c>
      <c r="T224" s="18">
        <f t="shared" si="79"/>
        <v>41184</v>
      </c>
      <c r="U224" s="18">
        <f t="shared" si="79"/>
        <v>41184</v>
      </c>
      <c r="V224" s="18">
        <f t="shared" si="79"/>
        <v>41184</v>
      </c>
      <c r="W224" s="18">
        <f t="shared" si="79"/>
        <v>41184</v>
      </c>
      <c r="X224" s="18">
        <f t="shared" si="79"/>
        <v>41184</v>
      </c>
      <c r="Y224" s="18">
        <f t="shared" si="79"/>
        <v>41184</v>
      </c>
    </row>
    <row r="225">
      <c r="C225" s="34"/>
      <c r="D225" s="30"/>
      <c r="E225" s="21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</row>
    <row r="226">
      <c r="C226" s="34"/>
      <c r="D226" s="30" t="s">
        <v>46</v>
      </c>
      <c r="E226" s="21"/>
      <c r="F226" s="18">
        <f>D187*D192*12</f>
        <v>198720</v>
      </c>
      <c r="G226" s="18">
        <f t="shared" ref="G226:Y226" si="80">F226</f>
        <v>198720</v>
      </c>
      <c r="H226" s="18">
        <f t="shared" si="80"/>
        <v>198720</v>
      </c>
      <c r="I226" s="18">
        <f t="shared" si="80"/>
        <v>198720</v>
      </c>
      <c r="J226" s="18">
        <f t="shared" si="80"/>
        <v>198720</v>
      </c>
      <c r="K226" s="18">
        <f t="shared" si="80"/>
        <v>198720</v>
      </c>
      <c r="L226" s="18">
        <f t="shared" si="80"/>
        <v>198720</v>
      </c>
      <c r="M226" s="18">
        <f t="shared" si="80"/>
        <v>198720</v>
      </c>
      <c r="N226" s="18">
        <f t="shared" si="80"/>
        <v>198720</v>
      </c>
      <c r="O226" s="18">
        <f t="shared" si="80"/>
        <v>198720</v>
      </c>
      <c r="P226" s="18">
        <f t="shared" si="80"/>
        <v>198720</v>
      </c>
      <c r="Q226" s="18">
        <f t="shared" si="80"/>
        <v>198720</v>
      </c>
      <c r="R226" s="18">
        <f t="shared" si="80"/>
        <v>198720</v>
      </c>
      <c r="S226" s="18">
        <f t="shared" si="80"/>
        <v>198720</v>
      </c>
      <c r="T226" s="18">
        <f t="shared" si="80"/>
        <v>198720</v>
      </c>
      <c r="U226" s="18">
        <f t="shared" si="80"/>
        <v>198720</v>
      </c>
      <c r="V226" s="18">
        <f t="shared" si="80"/>
        <v>198720</v>
      </c>
      <c r="W226" s="18">
        <f t="shared" si="80"/>
        <v>198720</v>
      </c>
      <c r="X226" s="18">
        <f t="shared" si="80"/>
        <v>198720</v>
      </c>
      <c r="Y226" s="18">
        <f t="shared" si="80"/>
        <v>198720</v>
      </c>
    </row>
    <row r="227">
      <c r="C227" s="34"/>
      <c r="D227" s="30"/>
      <c r="E227" s="21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</row>
    <row r="228">
      <c r="C228" s="34"/>
      <c r="D228" s="30" t="s">
        <v>47</v>
      </c>
      <c r="E228" s="21"/>
      <c r="F228" s="18">
        <f t="shared" ref="F228:Y228" si="81">sum(F217:F227)</f>
        <v>2459904</v>
      </c>
      <c r="G228" s="18">
        <f t="shared" si="81"/>
        <v>304904</v>
      </c>
      <c r="H228" s="18">
        <f t="shared" si="81"/>
        <v>304904</v>
      </c>
      <c r="I228" s="18">
        <f t="shared" si="81"/>
        <v>304904</v>
      </c>
      <c r="J228" s="18">
        <f t="shared" si="81"/>
        <v>304904</v>
      </c>
      <c r="K228" s="18">
        <f t="shared" si="81"/>
        <v>304904</v>
      </c>
      <c r="L228" s="18">
        <f t="shared" si="81"/>
        <v>304904</v>
      </c>
      <c r="M228" s="18">
        <f t="shared" si="81"/>
        <v>304904</v>
      </c>
      <c r="N228" s="18">
        <f t="shared" si="81"/>
        <v>304904</v>
      </c>
      <c r="O228" s="18">
        <f t="shared" si="81"/>
        <v>304904</v>
      </c>
      <c r="P228" s="18">
        <f t="shared" si="81"/>
        <v>304904</v>
      </c>
      <c r="Q228" s="18">
        <f t="shared" si="81"/>
        <v>304904</v>
      </c>
      <c r="R228" s="18">
        <f t="shared" si="81"/>
        <v>304904</v>
      </c>
      <c r="S228" s="18">
        <f t="shared" si="81"/>
        <v>304904</v>
      </c>
      <c r="T228" s="18">
        <f t="shared" si="81"/>
        <v>304904</v>
      </c>
      <c r="U228" s="18">
        <f t="shared" si="81"/>
        <v>304904</v>
      </c>
      <c r="V228" s="18">
        <f t="shared" si="81"/>
        <v>304904</v>
      </c>
      <c r="W228" s="18">
        <f t="shared" si="81"/>
        <v>304904</v>
      </c>
      <c r="X228" s="18">
        <f t="shared" si="81"/>
        <v>304904</v>
      </c>
      <c r="Y228" s="18">
        <f t="shared" si="81"/>
        <v>304904</v>
      </c>
    </row>
    <row r="229">
      <c r="C229" s="34"/>
      <c r="D229" s="30" t="s">
        <v>48</v>
      </c>
      <c r="E229" s="21"/>
      <c r="F229" s="18">
        <f>F228</f>
        <v>2459904</v>
      </c>
      <c r="G229" s="18">
        <f t="shared" ref="G229:Y229" si="82">F229+G228</f>
        <v>2764808</v>
      </c>
      <c r="H229" s="18">
        <f t="shared" si="82"/>
        <v>3069712</v>
      </c>
      <c r="I229" s="18">
        <f t="shared" si="82"/>
        <v>3374616</v>
      </c>
      <c r="J229" s="41">
        <f t="shared" si="82"/>
        <v>3679520</v>
      </c>
      <c r="K229" s="18">
        <f t="shared" si="82"/>
        <v>3984424</v>
      </c>
      <c r="L229" s="18">
        <f t="shared" si="82"/>
        <v>4289328</v>
      </c>
      <c r="M229" s="18">
        <f t="shared" si="82"/>
        <v>4594232</v>
      </c>
      <c r="N229" s="18">
        <f t="shared" si="82"/>
        <v>4899136</v>
      </c>
      <c r="O229" s="41">
        <f t="shared" si="82"/>
        <v>5204040</v>
      </c>
      <c r="P229" s="18">
        <f t="shared" si="82"/>
        <v>5508944</v>
      </c>
      <c r="Q229" s="18">
        <f t="shared" si="82"/>
        <v>5813848</v>
      </c>
      <c r="R229" s="18">
        <f t="shared" si="82"/>
        <v>6118752</v>
      </c>
      <c r="S229" s="18">
        <f t="shared" si="82"/>
        <v>6423656</v>
      </c>
      <c r="T229" s="41">
        <f t="shared" si="82"/>
        <v>6728560</v>
      </c>
      <c r="U229" s="18">
        <f t="shared" si="82"/>
        <v>7033464</v>
      </c>
      <c r="V229" s="18">
        <f t="shared" si="82"/>
        <v>7338368</v>
      </c>
      <c r="W229" s="18">
        <f t="shared" si="82"/>
        <v>7643272</v>
      </c>
      <c r="X229" s="18">
        <f t="shared" si="82"/>
        <v>7948176</v>
      </c>
      <c r="Y229" s="41">
        <f t="shared" si="82"/>
        <v>8253080</v>
      </c>
    </row>
    <row r="230">
      <c r="B230" s="6"/>
      <c r="C230" s="34"/>
      <c r="D230" s="30" t="s">
        <v>49</v>
      </c>
      <c r="E230" s="28"/>
      <c r="F230" s="18">
        <f t="shared" ref="F230:Y230" si="83">F229/(F200*12)</f>
        <v>204992</v>
      </c>
      <c r="G230" s="18">
        <f t="shared" si="83"/>
        <v>115200.3333</v>
      </c>
      <c r="H230" s="18">
        <f t="shared" si="83"/>
        <v>85269.77778</v>
      </c>
      <c r="I230" s="18">
        <f t="shared" si="83"/>
        <v>70304.5</v>
      </c>
      <c r="J230" s="18">
        <f t="shared" si="83"/>
        <v>61325.33333</v>
      </c>
      <c r="K230" s="18">
        <f t="shared" si="83"/>
        <v>55339.22222</v>
      </c>
      <c r="L230" s="18">
        <f t="shared" si="83"/>
        <v>51063.42857</v>
      </c>
      <c r="M230" s="18">
        <f t="shared" si="83"/>
        <v>47856.58333</v>
      </c>
      <c r="N230" s="18">
        <f t="shared" si="83"/>
        <v>45362.37037</v>
      </c>
      <c r="O230" s="18">
        <f t="shared" si="83"/>
        <v>43367</v>
      </c>
      <c r="P230" s="18">
        <f t="shared" si="83"/>
        <v>41734.42424</v>
      </c>
      <c r="Q230" s="18">
        <f t="shared" si="83"/>
        <v>40373.94444</v>
      </c>
      <c r="R230" s="18">
        <f t="shared" si="83"/>
        <v>39222.76923</v>
      </c>
      <c r="S230" s="18">
        <f t="shared" si="83"/>
        <v>38236.04762</v>
      </c>
      <c r="T230" s="18">
        <f t="shared" si="83"/>
        <v>37380.88889</v>
      </c>
      <c r="U230" s="18">
        <f t="shared" si="83"/>
        <v>36632.625</v>
      </c>
      <c r="V230" s="18">
        <f t="shared" si="83"/>
        <v>35972.39216</v>
      </c>
      <c r="W230" s="18">
        <f t="shared" si="83"/>
        <v>35385.51852</v>
      </c>
      <c r="X230" s="18">
        <f t="shared" si="83"/>
        <v>34860.42105</v>
      </c>
      <c r="Y230" s="18">
        <f t="shared" si="83"/>
        <v>34387.83333</v>
      </c>
    </row>
    <row r="231">
      <c r="C231" s="39"/>
      <c r="D231" s="30"/>
      <c r="E231" s="2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>
      <c r="C232" s="23" t="s">
        <v>52</v>
      </c>
      <c r="D232" s="43"/>
      <c r="E232" s="25"/>
      <c r="F232" s="18">
        <f t="shared" ref="F232:Y232" si="84">F229-F214</f>
        <v>-1009140.16</v>
      </c>
      <c r="G232" s="18">
        <f t="shared" si="84"/>
        <v>-1454080.32</v>
      </c>
      <c r="H232" s="18">
        <f t="shared" si="84"/>
        <v>-1899020.48</v>
      </c>
      <c r="I232" s="18">
        <f t="shared" si="84"/>
        <v>-2468960.64</v>
      </c>
      <c r="J232" s="42">
        <f t="shared" si="84"/>
        <v>-2913900.8</v>
      </c>
      <c r="K232" s="18">
        <f t="shared" si="84"/>
        <v>-3483840.96</v>
      </c>
      <c r="L232" s="18">
        <f t="shared" si="84"/>
        <v>-3928781.12</v>
      </c>
      <c r="M232" s="18">
        <f t="shared" si="84"/>
        <v>-7092921.28</v>
      </c>
      <c r="N232" s="18">
        <f t="shared" si="84"/>
        <v>-7537861.44</v>
      </c>
      <c r="O232" s="42">
        <f t="shared" si="84"/>
        <v>-7982801.6</v>
      </c>
      <c r="P232" s="18">
        <f t="shared" si="84"/>
        <v>-8552741.76</v>
      </c>
      <c r="Q232" s="18">
        <f t="shared" si="84"/>
        <v>-8997681.92</v>
      </c>
      <c r="R232" s="18">
        <f t="shared" si="84"/>
        <v>-9567622.08</v>
      </c>
      <c r="S232" s="18">
        <f t="shared" si="84"/>
        <v>-10012562.24</v>
      </c>
      <c r="T232" s="42">
        <f t="shared" si="84"/>
        <v>-13176702.4</v>
      </c>
      <c r="U232" s="18">
        <f t="shared" si="84"/>
        <v>-13621642.56</v>
      </c>
      <c r="V232" s="18">
        <f t="shared" si="84"/>
        <v>-14066582.72</v>
      </c>
      <c r="W232" s="18">
        <f t="shared" si="84"/>
        <v>-14636522.88</v>
      </c>
      <c r="X232" s="18">
        <f t="shared" si="84"/>
        <v>-15081463.04</v>
      </c>
      <c r="Y232" s="42">
        <f t="shared" si="84"/>
        <v>-15651403.2</v>
      </c>
    </row>
    <row r="233">
      <c r="D233" s="2"/>
    </row>
    <row r="234">
      <c r="D234" s="2"/>
    </row>
    <row r="235">
      <c r="D235" s="2"/>
    </row>
    <row r="236">
      <c r="D236" s="2"/>
    </row>
    <row r="237">
      <c r="D237" s="2"/>
    </row>
    <row r="238">
      <c r="D238" s="2"/>
    </row>
    <row r="239">
      <c r="D239" s="2"/>
    </row>
    <row r="240">
      <c r="D240" s="2"/>
    </row>
    <row r="241">
      <c r="D241" s="2"/>
    </row>
    <row r="242">
      <c r="D242" s="2"/>
    </row>
    <row r="243">
      <c r="D243" s="2"/>
    </row>
    <row r="244">
      <c r="D244" s="2"/>
    </row>
    <row r="245">
      <c r="D245" s="2"/>
    </row>
    <row r="246">
      <c r="D246" s="2"/>
    </row>
    <row r="247">
      <c r="D247" s="2"/>
    </row>
    <row r="248">
      <c r="D248" s="2"/>
    </row>
    <row r="249">
      <c r="D249" s="2"/>
    </row>
    <row r="250">
      <c r="D250" s="2"/>
    </row>
    <row r="251">
      <c r="D251" s="2"/>
    </row>
    <row r="252">
      <c r="D252" s="2"/>
    </row>
    <row r="253">
      <c r="D253" s="2"/>
    </row>
    <row r="254">
      <c r="D254" s="2"/>
    </row>
    <row r="255">
      <c r="D255" s="2"/>
    </row>
    <row r="256">
      <c r="D256" s="2"/>
    </row>
    <row r="257">
      <c r="D257" s="2"/>
    </row>
    <row r="258">
      <c r="D258" s="2"/>
    </row>
    <row r="259">
      <c r="D259" s="2"/>
    </row>
    <row r="260">
      <c r="D260" s="2"/>
    </row>
    <row r="261">
      <c r="D261" s="2"/>
    </row>
    <row r="262">
      <c r="D262" s="2"/>
    </row>
    <row r="263">
      <c r="D263" s="2"/>
    </row>
    <row r="264">
      <c r="D264" s="2"/>
    </row>
    <row r="265">
      <c r="D265" s="2"/>
    </row>
    <row r="266">
      <c r="D266" s="2"/>
    </row>
    <row r="267">
      <c r="D267" s="2"/>
    </row>
    <row r="268">
      <c r="D268" s="2"/>
    </row>
    <row r="269">
      <c r="D269" s="2"/>
    </row>
    <row r="270">
      <c r="D270" s="2"/>
    </row>
    <row r="271">
      <c r="D271" s="2"/>
    </row>
    <row r="272">
      <c r="D272" s="2"/>
    </row>
    <row r="273">
      <c r="D273" s="2"/>
    </row>
    <row r="274">
      <c r="D274" s="2"/>
    </row>
    <row r="275">
      <c r="D275" s="2"/>
    </row>
    <row r="276">
      <c r="D276" s="2"/>
    </row>
    <row r="277">
      <c r="D277" s="2"/>
    </row>
    <row r="278">
      <c r="D278" s="2"/>
    </row>
    <row r="279">
      <c r="D279" s="2"/>
    </row>
    <row r="280">
      <c r="D280" s="2"/>
    </row>
    <row r="281">
      <c r="D281" s="2"/>
    </row>
    <row r="282">
      <c r="D282" s="2"/>
    </row>
    <row r="283">
      <c r="D283" s="2"/>
    </row>
    <row r="284">
      <c r="D284" s="2"/>
    </row>
    <row r="285">
      <c r="D285" s="2"/>
    </row>
    <row r="286">
      <c r="D286" s="2"/>
    </row>
    <row r="287">
      <c r="D287" s="2"/>
    </row>
    <row r="288">
      <c r="D288" s="2"/>
    </row>
    <row r="289">
      <c r="D289" s="2"/>
    </row>
    <row r="290">
      <c r="D290" s="2"/>
    </row>
    <row r="291">
      <c r="D291" s="2"/>
    </row>
    <row r="292">
      <c r="D292" s="2"/>
    </row>
    <row r="293">
      <c r="D293" s="2"/>
    </row>
    <row r="294">
      <c r="D294" s="2"/>
    </row>
    <row r="295">
      <c r="D295" s="2"/>
    </row>
    <row r="296">
      <c r="D296" s="2"/>
    </row>
    <row r="297">
      <c r="D297" s="2"/>
    </row>
    <row r="298">
      <c r="D298" s="2"/>
    </row>
    <row r="299">
      <c r="D299" s="2"/>
    </row>
    <row r="300">
      <c r="D300" s="2"/>
    </row>
    <row r="301">
      <c r="D301" s="2"/>
    </row>
    <row r="302">
      <c r="D302" s="2"/>
    </row>
    <row r="303">
      <c r="D303" s="2"/>
    </row>
    <row r="304">
      <c r="D304" s="2"/>
    </row>
    <row r="305">
      <c r="D305" s="2"/>
    </row>
    <row r="306">
      <c r="D306" s="2"/>
    </row>
    <row r="307">
      <c r="D307" s="2"/>
    </row>
    <row r="308">
      <c r="D308" s="2"/>
    </row>
    <row r="309">
      <c r="D309" s="2"/>
    </row>
    <row r="310">
      <c r="D310" s="2"/>
    </row>
    <row r="311">
      <c r="D311" s="2"/>
    </row>
    <row r="312">
      <c r="D312" s="2"/>
    </row>
    <row r="313">
      <c r="D313" s="2"/>
    </row>
    <row r="314">
      <c r="D314" s="2"/>
    </row>
    <row r="315">
      <c r="D315" s="2"/>
    </row>
    <row r="316">
      <c r="D316" s="2"/>
    </row>
    <row r="317">
      <c r="D317" s="2"/>
    </row>
    <row r="318">
      <c r="D318" s="2"/>
    </row>
    <row r="319">
      <c r="D319" s="2"/>
    </row>
    <row r="320">
      <c r="D320" s="2"/>
    </row>
    <row r="321">
      <c r="D321" s="2"/>
    </row>
    <row r="322">
      <c r="D322" s="2"/>
    </row>
    <row r="323">
      <c r="D323" s="2"/>
    </row>
    <row r="324">
      <c r="D324" s="2"/>
    </row>
    <row r="325">
      <c r="D325" s="2"/>
    </row>
    <row r="326">
      <c r="D326" s="2"/>
    </row>
    <row r="327">
      <c r="D327" s="2"/>
    </row>
    <row r="328">
      <c r="D328" s="2"/>
    </row>
    <row r="329">
      <c r="D329" s="2"/>
    </row>
    <row r="330">
      <c r="D330" s="2"/>
    </row>
    <row r="331">
      <c r="D331" s="2"/>
    </row>
    <row r="332">
      <c r="D332" s="2"/>
    </row>
    <row r="333">
      <c r="D333" s="2"/>
    </row>
    <row r="334">
      <c r="D334" s="2"/>
    </row>
    <row r="335">
      <c r="D335" s="2"/>
    </row>
    <row r="336">
      <c r="D336" s="2"/>
    </row>
    <row r="337">
      <c r="D337" s="2"/>
    </row>
    <row r="338">
      <c r="D338" s="2"/>
    </row>
    <row r="339">
      <c r="D339" s="2"/>
    </row>
    <row r="340">
      <c r="D340" s="2"/>
    </row>
    <row r="341">
      <c r="D341" s="2"/>
    </row>
    <row r="342">
      <c r="D342" s="2"/>
    </row>
    <row r="343">
      <c r="D343" s="2"/>
    </row>
    <row r="344">
      <c r="D344" s="2"/>
    </row>
    <row r="345">
      <c r="D345" s="2"/>
    </row>
    <row r="346">
      <c r="D346" s="2"/>
    </row>
    <row r="347">
      <c r="D347" s="2"/>
    </row>
    <row r="348">
      <c r="D348" s="2"/>
    </row>
    <row r="349">
      <c r="D349" s="2"/>
    </row>
    <row r="350">
      <c r="D350" s="2"/>
    </row>
    <row r="351">
      <c r="D351" s="2"/>
    </row>
    <row r="352">
      <c r="D352" s="2"/>
    </row>
    <row r="353">
      <c r="D353" s="2"/>
    </row>
    <row r="354">
      <c r="D354" s="2"/>
    </row>
    <row r="355">
      <c r="D355" s="2"/>
    </row>
    <row r="356">
      <c r="D356" s="2"/>
    </row>
    <row r="357">
      <c r="D357" s="2"/>
    </row>
    <row r="358">
      <c r="D358" s="2"/>
    </row>
    <row r="359">
      <c r="D359" s="2"/>
    </row>
    <row r="360">
      <c r="D360" s="2"/>
    </row>
    <row r="361">
      <c r="D361" s="2"/>
    </row>
    <row r="362">
      <c r="D362" s="2"/>
    </row>
    <row r="363">
      <c r="D363" s="2"/>
    </row>
    <row r="364">
      <c r="D364" s="2"/>
    </row>
    <row r="365">
      <c r="D365" s="2"/>
    </row>
    <row r="366">
      <c r="D366" s="2"/>
    </row>
    <row r="367">
      <c r="D367" s="2"/>
    </row>
    <row r="368">
      <c r="D368" s="2"/>
    </row>
    <row r="369">
      <c r="D369" s="2"/>
    </row>
    <row r="370">
      <c r="D370" s="2"/>
    </row>
    <row r="371">
      <c r="D371" s="2"/>
    </row>
    <row r="372">
      <c r="D372" s="2"/>
    </row>
    <row r="373">
      <c r="D373" s="2"/>
    </row>
    <row r="374">
      <c r="D374" s="2"/>
    </row>
    <row r="375">
      <c r="D375" s="2"/>
    </row>
    <row r="376">
      <c r="D376" s="2"/>
    </row>
    <row r="377">
      <c r="D377" s="2"/>
    </row>
    <row r="378">
      <c r="D378" s="2"/>
    </row>
    <row r="379">
      <c r="D379" s="2"/>
    </row>
    <row r="380">
      <c r="D380" s="2"/>
    </row>
    <row r="381">
      <c r="D381" s="2"/>
    </row>
    <row r="382">
      <c r="D382" s="2"/>
    </row>
    <row r="383">
      <c r="D383" s="2"/>
    </row>
    <row r="384">
      <c r="D384" s="2"/>
    </row>
    <row r="385">
      <c r="D385" s="2"/>
    </row>
    <row r="386">
      <c r="D386" s="2"/>
    </row>
    <row r="387">
      <c r="D387" s="2"/>
    </row>
    <row r="388">
      <c r="D388" s="2"/>
    </row>
    <row r="389">
      <c r="D389" s="2"/>
    </row>
    <row r="390">
      <c r="D390" s="2"/>
    </row>
    <row r="391">
      <c r="D391" s="2"/>
    </row>
    <row r="392">
      <c r="D392" s="2"/>
    </row>
    <row r="393">
      <c r="D393" s="2"/>
    </row>
    <row r="394">
      <c r="D394" s="2"/>
    </row>
    <row r="395">
      <c r="D395" s="2"/>
    </row>
    <row r="396">
      <c r="D396" s="2"/>
    </row>
    <row r="397">
      <c r="D397" s="2"/>
    </row>
    <row r="398">
      <c r="D398" s="2"/>
    </row>
    <row r="399">
      <c r="D399" s="2"/>
    </row>
    <row r="400">
      <c r="D400" s="2"/>
    </row>
    <row r="401">
      <c r="D401" s="2"/>
    </row>
    <row r="402">
      <c r="D402" s="2"/>
    </row>
    <row r="403">
      <c r="D403" s="2"/>
    </row>
    <row r="404">
      <c r="D404" s="2"/>
    </row>
    <row r="405">
      <c r="D405" s="2"/>
    </row>
    <row r="406">
      <c r="D406" s="2"/>
    </row>
    <row r="407">
      <c r="D407" s="2"/>
    </row>
    <row r="408">
      <c r="D408" s="2"/>
    </row>
    <row r="409">
      <c r="D409" s="2"/>
    </row>
    <row r="410">
      <c r="D410" s="2"/>
    </row>
    <row r="411">
      <c r="D411" s="2"/>
    </row>
    <row r="412">
      <c r="D412" s="2"/>
    </row>
    <row r="413">
      <c r="D413" s="2"/>
    </row>
    <row r="414">
      <c r="D414" s="2"/>
    </row>
    <row r="415">
      <c r="D415" s="2"/>
    </row>
    <row r="416">
      <c r="D416" s="2"/>
    </row>
    <row r="417">
      <c r="D417" s="2"/>
    </row>
    <row r="418">
      <c r="D418" s="2"/>
    </row>
    <row r="419">
      <c r="D419" s="2"/>
    </row>
    <row r="420">
      <c r="D420" s="2"/>
    </row>
    <row r="421">
      <c r="D421" s="2"/>
    </row>
    <row r="422">
      <c r="D422" s="2"/>
    </row>
    <row r="423">
      <c r="D423" s="2"/>
    </row>
    <row r="424">
      <c r="D424" s="2"/>
    </row>
    <row r="425">
      <c r="D425" s="2"/>
    </row>
    <row r="426">
      <c r="D426" s="2"/>
    </row>
    <row r="427">
      <c r="D427" s="2"/>
    </row>
    <row r="428">
      <c r="D428" s="2"/>
    </row>
    <row r="429">
      <c r="D429" s="2"/>
    </row>
    <row r="430">
      <c r="D430" s="2"/>
    </row>
    <row r="431">
      <c r="D431" s="2"/>
    </row>
    <row r="432">
      <c r="D432" s="2"/>
    </row>
    <row r="433">
      <c r="D433" s="2"/>
    </row>
    <row r="434">
      <c r="D434" s="2"/>
    </row>
    <row r="435">
      <c r="D435" s="2"/>
    </row>
    <row r="436">
      <c r="D436" s="2"/>
    </row>
    <row r="437">
      <c r="D437" s="2"/>
    </row>
    <row r="438">
      <c r="D438" s="2"/>
    </row>
    <row r="439">
      <c r="D439" s="2"/>
    </row>
    <row r="440">
      <c r="D440" s="2"/>
    </row>
    <row r="441">
      <c r="D441" s="2"/>
    </row>
    <row r="442">
      <c r="D442" s="2"/>
    </row>
    <row r="443">
      <c r="D443" s="2"/>
    </row>
    <row r="444">
      <c r="D444" s="2"/>
    </row>
    <row r="445">
      <c r="D445" s="2"/>
    </row>
    <row r="446">
      <c r="D446" s="2"/>
    </row>
    <row r="447">
      <c r="D447" s="2"/>
    </row>
    <row r="448">
      <c r="D448" s="2"/>
    </row>
    <row r="449">
      <c r="D449" s="2"/>
    </row>
    <row r="450">
      <c r="D450" s="2"/>
    </row>
    <row r="451">
      <c r="D451" s="2"/>
    </row>
    <row r="452">
      <c r="D452" s="2"/>
    </row>
    <row r="453">
      <c r="D453" s="2"/>
    </row>
    <row r="454">
      <c r="D454" s="2"/>
    </row>
    <row r="455">
      <c r="D455" s="2"/>
    </row>
    <row r="456">
      <c r="D456" s="2"/>
    </row>
    <row r="457">
      <c r="D457" s="2"/>
    </row>
    <row r="458">
      <c r="D458" s="2"/>
    </row>
    <row r="459">
      <c r="D459" s="2"/>
    </row>
    <row r="460">
      <c r="D460" s="2"/>
    </row>
    <row r="461">
      <c r="D461" s="2"/>
    </row>
    <row r="462">
      <c r="D462" s="2"/>
    </row>
    <row r="463">
      <c r="D463" s="2"/>
    </row>
    <row r="464">
      <c r="D464" s="2"/>
    </row>
    <row r="465">
      <c r="D465" s="2"/>
    </row>
    <row r="466">
      <c r="D466" s="2"/>
    </row>
    <row r="467">
      <c r="D467" s="2"/>
    </row>
    <row r="468">
      <c r="D468" s="2"/>
    </row>
    <row r="469">
      <c r="D469" s="2"/>
    </row>
    <row r="470">
      <c r="D470" s="2"/>
    </row>
    <row r="471">
      <c r="D471" s="2"/>
    </row>
    <row r="472">
      <c r="D472" s="2"/>
    </row>
    <row r="473">
      <c r="D473" s="2"/>
    </row>
    <row r="474">
      <c r="D474" s="2"/>
    </row>
    <row r="475">
      <c r="D475" s="2"/>
    </row>
    <row r="476">
      <c r="D476" s="2"/>
    </row>
    <row r="477">
      <c r="D477" s="2"/>
    </row>
    <row r="478">
      <c r="D478" s="2"/>
    </row>
    <row r="479">
      <c r="D479" s="2"/>
    </row>
    <row r="480">
      <c r="D480" s="2"/>
    </row>
    <row r="481">
      <c r="D481" s="2"/>
    </row>
    <row r="482">
      <c r="D482" s="2"/>
    </row>
    <row r="483">
      <c r="D483" s="2"/>
    </row>
    <row r="484">
      <c r="D484" s="2"/>
    </row>
    <row r="485">
      <c r="D485" s="2"/>
    </row>
    <row r="486">
      <c r="D486" s="2"/>
    </row>
    <row r="487">
      <c r="D487" s="2"/>
    </row>
    <row r="488">
      <c r="D488" s="2"/>
    </row>
    <row r="489">
      <c r="D489" s="2"/>
    </row>
    <row r="490">
      <c r="D490" s="2"/>
    </row>
    <row r="491">
      <c r="D491" s="2"/>
    </row>
    <row r="492">
      <c r="D492" s="2"/>
    </row>
    <row r="493">
      <c r="D493" s="2"/>
    </row>
    <row r="494">
      <c r="D494" s="2"/>
    </row>
    <row r="495">
      <c r="D495" s="2"/>
    </row>
    <row r="496">
      <c r="D496" s="2"/>
    </row>
    <row r="497">
      <c r="D497" s="2"/>
    </row>
    <row r="498">
      <c r="D498" s="2"/>
    </row>
    <row r="499">
      <c r="D499" s="2"/>
    </row>
    <row r="500">
      <c r="D500" s="2"/>
    </row>
    <row r="501">
      <c r="D501" s="2"/>
    </row>
    <row r="502">
      <c r="D502" s="2"/>
    </row>
    <row r="503">
      <c r="D503" s="2"/>
    </row>
    <row r="504">
      <c r="D504" s="2"/>
    </row>
    <row r="505">
      <c r="D505" s="2"/>
    </row>
    <row r="506">
      <c r="D506" s="2"/>
    </row>
    <row r="507">
      <c r="D507" s="2"/>
    </row>
    <row r="508">
      <c r="D508" s="2"/>
    </row>
    <row r="509">
      <c r="D509" s="2"/>
    </row>
    <row r="510">
      <c r="D510" s="2"/>
    </row>
    <row r="511">
      <c r="D511" s="2"/>
    </row>
    <row r="512">
      <c r="D512" s="2"/>
    </row>
    <row r="513">
      <c r="D513" s="2"/>
    </row>
    <row r="514">
      <c r="D514" s="2"/>
    </row>
    <row r="515">
      <c r="D515" s="2"/>
    </row>
    <row r="516">
      <c r="D516" s="2"/>
    </row>
    <row r="517">
      <c r="D517" s="2"/>
    </row>
    <row r="518">
      <c r="D518" s="2"/>
    </row>
    <row r="519">
      <c r="D519" s="2"/>
    </row>
    <row r="520">
      <c r="D520" s="2"/>
    </row>
    <row r="521">
      <c r="D521" s="2"/>
    </row>
    <row r="522">
      <c r="D522" s="2"/>
    </row>
    <row r="523">
      <c r="D523" s="2"/>
    </row>
    <row r="524">
      <c r="D524" s="2"/>
    </row>
    <row r="525">
      <c r="D525" s="2"/>
    </row>
    <row r="526">
      <c r="D526" s="2"/>
    </row>
    <row r="527">
      <c r="D527" s="2"/>
    </row>
    <row r="528">
      <c r="D528" s="2"/>
    </row>
    <row r="529">
      <c r="D529" s="2"/>
    </row>
    <row r="530">
      <c r="D530" s="2"/>
    </row>
    <row r="531">
      <c r="D531" s="2"/>
    </row>
    <row r="532">
      <c r="D532" s="2"/>
    </row>
    <row r="533">
      <c r="D533" s="2"/>
    </row>
    <row r="534">
      <c r="D534" s="2"/>
    </row>
    <row r="535">
      <c r="D535" s="2"/>
    </row>
    <row r="536">
      <c r="D536" s="2"/>
    </row>
    <row r="537">
      <c r="D537" s="2"/>
    </row>
    <row r="538">
      <c r="D538" s="2"/>
    </row>
    <row r="539">
      <c r="D539" s="2"/>
    </row>
    <row r="540">
      <c r="D540" s="2"/>
    </row>
    <row r="541">
      <c r="D541" s="2"/>
    </row>
    <row r="542">
      <c r="D542" s="2"/>
    </row>
    <row r="543">
      <c r="D543" s="2"/>
    </row>
    <row r="544">
      <c r="D544" s="2"/>
    </row>
    <row r="545">
      <c r="D545" s="2"/>
    </row>
    <row r="546">
      <c r="D546" s="2"/>
    </row>
    <row r="547">
      <c r="D547" s="2"/>
    </row>
    <row r="548">
      <c r="D548" s="2"/>
    </row>
    <row r="549">
      <c r="D549" s="2"/>
    </row>
    <row r="550">
      <c r="D550" s="2"/>
    </row>
    <row r="551">
      <c r="D551" s="2"/>
    </row>
    <row r="552">
      <c r="D552" s="2"/>
    </row>
    <row r="553">
      <c r="D553" s="2"/>
    </row>
    <row r="554">
      <c r="D554" s="2"/>
    </row>
    <row r="555">
      <c r="D555" s="2"/>
    </row>
    <row r="556">
      <c r="D556" s="2"/>
    </row>
    <row r="557">
      <c r="D557" s="2"/>
    </row>
    <row r="558">
      <c r="D558" s="2"/>
    </row>
    <row r="559">
      <c r="D559" s="2"/>
    </row>
    <row r="560">
      <c r="D560" s="2"/>
    </row>
    <row r="561">
      <c r="D561" s="2"/>
    </row>
    <row r="562">
      <c r="D562" s="2"/>
    </row>
    <row r="563">
      <c r="D563" s="2"/>
    </row>
    <row r="564">
      <c r="D564" s="2"/>
    </row>
    <row r="565">
      <c r="D565" s="2"/>
    </row>
    <row r="566">
      <c r="D566" s="2"/>
    </row>
    <row r="567">
      <c r="D567" s="2"/>
    </row>
    <row r="568">
      <c r="D568" s="2"/>
    </row>
    <row r="569">
      <c r="D569" s="2"/>
    </row>
    <row r="570">
      <c r="D570" s="2"/>
    </row>
    <row r="571">
      <c r="D571" s="2"/>
    </row>
    <row r="572">
      <c r="D572" s="2"/>
    </row>
    <row r="573">
      <c r="D573" s="2"/>
    </row>
    <row r="574">
      <c r="D574" s="2"/>
    </row>
    <row r="575">
      <c r="D575" s="2"/>
    </row>
    <row r="576">
      <c r="D576" s="2"/>
    </row>
    <row r="577">
      <c r="D577" s="2"/>
    </row>
    <row r="578">
      <c r="D578" s="2"/>
    </row>
    <row r="579">
      <c r="D579" s="2"/>
    </row>
    <row r="580">
      <c r="D580" s="2"/>
    </row>
    <row r="581">
      <c r="D581" s="2"/>
    </row>
    <row r="582">
      <c r="D582" s="2"/>
    </row>
    <row r="583">
      <c r="D583" s="2"/>
    </row>
    <row r="584">
      <c r="D584" s="2"/>
    </row>
    <row r="585">
      <c r="D585" s="2"/>
    </row>
    <row r="586">
      <c r="D586" s="2"/>
    </row>
    <row r="587">
      <c r="D587" s="2"/>
    </row>
    <row r="588">
      <c r="D588" s="2"/>
    </row>
    <row r="589">
      <c r="D589" s="2"/>
    </row>
    <row r="590">
      <c r="D590" s="2"/>
    </row>
    <row r="591">
      <c r="D591" s="2"/>
    </row>
    <row r="592">
      <c r="D592" s="2"/>
    </row>
    <row r="593">
      <c r="D593" s="2"/>
    </row>
    <row r="594">
      <c r="D594" s="2"/>
    </row>
    <row r="595">
      <c r="D595" s="2"/>
    </row>
    <row r="596">
      <c r="D596" s="2"/>
    </row>
    <row r="597">
      <c r="D597" s="2"/>
    </row>
    <row r="598">
      <c r="D598" s="2"/>
    </row>
    <row r="599">
      <c r="D599" s="2"/>
    </row>
    <row r="600">
      <c r="D600" s="2"/>
    </row>
    <row r="601">
      <c r="D601" s="2"/>
    </row>
    <row r="602">
      <c r="D602" s="2"/>
    </row>
    <row r="603">
      <c r="D603" s="2"/>
    </row>
    <row r="604">
      <c r="D604" s="2"/>
    </row>
    <row r="605">
      <c r="D605" s="2"/>
    </row>
    <row r="606">
      <c r="D606" s="2"/>
    </row>
    <row r="607">
      <c r="D607" s="2"/>
    </row>
    <row r="608">
      <c r="D608" s="2"/>
    </row>
    <row r="609">
      <c r="D609" s="2"/>
    </row>
    <row r="610">
      <c r="D610" s="2"/>
    </row>
    <row r="611">
      <c r="D611" s="2"/>
    </row>
    <row r="612">
      <c r="D612" s="2"/>
    </row>
    <row r="613">
      <c r="D613" s="2"/>
    </row>
    <row r="614">
      <c r="D614" s="2"/>
    </row>
    <row r="615">
      <c r="D615" s="2"/>
    </row>
    <row r="616">
      <c r="D616" s="2"/>
    </row>
    <row r="617">
      <c r="D617" s="2"/>
    </row>
    <row r="618">
      <c r="D618" s="2"/>
    </row>
    <row r="619">
      <c r="D619" s="2"/>
    </row>
    <row r="620">
      <c r="D620" s="2"/>
    </row>
    <row r="621">
      <c r="D621" s="2"/>
    </row>
    <row r="622">
      <c r="D622" s="2"/>
    </row>
    <row r="623">
      <c r="D623" s="2"/>
    </row>
    <row r="624">
      <c r="D624" s="2"/>
    </row>
    <row r="625">
      <c r="D625" s="2"/>
    </row>
    <row r="626">
      <c r="D626" s="2"/>
    </row>
    <row r="627">
      <c r="D627" s="2"/>
    </row>
    <row r="628">
      <c r="D628" s="2"/>
    </row>
    <row r="629">
      <c r="D629" s="2"/>
    </row>
    <row r="630">
      <c r="D630" s="2"/>
    </row>
    <row r="631">
      <c r="D631" s="2"/>
    </row>
    <row r="632">
      <c r="D632" s="2"/>
    </row>
    <row r="633">
      <c r="D633" s="2"/>
    </row>
    <row r="634">
      <c r="D634" s="2"/>
    </row>
    <row r="635">
      <c r="D635" s="2"/>
    </row>
    <row r="636">
      <c r="D636" s="2"/>
    </row>
    <row r="637">
      <c r="D637" s="2"/>
    </row>
    <row r="638">
      <c r="D638" s="2"/>
    </row>
    <row r="639">
      <c r="D639" s="2"/>
    </row>
    <row r="640">
      <c r="D640" s="2"/>
    </row>
    <row r="641">
      <c r="D641" s="2"/>
    </row>
    <row r="642">
      <c r="D642" s="2"/>
    </row>
    <row r="643">
      <c r="D643" s="2"/>
    </row>
    <row r="644">
      <c r="D644" s="2"/>
    </row>
    <row r="645">
      <c r="D645" s="2"/>
    </row>
    <row r="646">
      <c r="D646" s="2"/>
    </row>
    <row r="647">
      <c r="D647" s="2"/>
    </row>
    <row r="648">
      <c r="D648" s="2"/>
    </row>
    <row r="649">
      <c r="D649" s="2"/>
    </row>
    <row r="650">
      <c r="D650" s="2"/>
    </row>
    <row r="651">
      <c r="D651" s="2"/>
    </row>
    <row r="652">
      <c r="D652" s="2"/>
    </row>
    <row r="653">
      <c r="D653" s="2"/>
    </row>
    <row r="654">
      <c r="D654" s="2"/>
    </row>
    <row r="655">
      <c r="D655" s="2"/>
    </row>
    <row r="656">
      <c r="D656" s="2"/>
    </row>
    <row r="657">
      <c r="D657" s="2"/>
    </row>
    <row r="658">
      <c r="D658" s="2"/>
    </row>
    <row r="659">
      <c r="D659" s="2"/>
    </row>
    <row r="660">
      <c r="D660" s="2"/>
    </row>
    <row r="661">
      <c r="D661" s="2"/>
    </row>
    <row r="662">
      <c r="D662" s="2"/>
    </row>
    <row r="663">
      <c r="D663" s="2"/>
    </row>
    <row r="664">
      <c r="D664" s="2"/>
    </row>
    <row r="665">
      <c r="D665" s="2"/>
    </row>
    <row r="666">
      <c r="D666" s="2"/>
    </row>
    <row r="667">
      <c r="D667" s="2"/>
    </row>
    <row r="668">
      <c r="D668" s="2"/>
    </row>
    <row r="669">
      <c r="D669" s="2"/>
    </row>
    <row r="670">
      <c r="D670" s="2"/>
    </row>
    <row r="671">
      <c r="D671" s="2"/>
    </row>
    <row r="672">
      <c r="D672" s="2"/>
    </row>
    <row r="673">
      <c r="D673" s="2"/>
    </row>
    <row r="674">
      <c r="D674" s="2"/>
    </row>
    <row r="675">
      <c r="D675" s="2"/>
    </row>
    <row r="676">
      <c r="D676" s="2"/>
    </row>
    <row r="677">
      <c r="D677" s="2"/>
    </row>
    <row r="678">
      <c r="D678" s="2"/>
    </row>
    <row r="679">
      <c r="D679" s="2"/>
    </row>
    <row r="680">
      <c r="D680" s="2"/>
    </row>
    <row r="681">
      <c r="D681" s="2"/>
    </row>
    <row r="682">
      <c r="D682" s="2"/>
    </row>
    <row r="683">
      <c r="D683" s="2"/>
    </row>
    <row r="684">
      <c r="D684" s="2"/>
    </row>
    <row r="685">
      <c r="D685" s="2"/>
    </row>
    <row r="686">
      <c r="D686" s="2"/>
    </row>
    <row r="687">
      <c r="D687" s="2"/>
    </row>
    <row r="688">
      <c r="D688" s="2"/>
    </row>
    <row r="689">
      <c r="D689" s="2"/>
    </row>
    <row r="690">
      <c r="D690" s="2"/>
    </row>
    <row r="691">
      <c r="D691" s="2"/>
    </row>
    <row r="692">
      <c r="D692" s="2"/>
    </row>
    <row r="693">
      <c r="D693" s="2"/>
    </row>
    <row r="694">
      <c r="D694" s="2"/>
    </row>
    <row r="695">
      <c r="D695" s="2"/>
    </row>
    <row r="696">
      <c r="D696" s="2"/>
    </row>
    <row r="697">
      <c r="D697" s="2"/>
    </row>
    <row r="698">
      <c r="D698" s="2"/>
    </row>
    <row r="699">
      <c r="D699" s="2"/>
    </row>
    <row r="700">
      <c r="D700" s="2"/>
    </row>
    <row r="701">
      <c r="D701" s="2"/>
    </row>
    <row r="702">
      <c r="D702" s="2"/>
    </row>
    <row r="703">
      <c r="D703" s="2"/>
    </row>
    <row r="704">
      <c r="D704" s="2"/>
    </row>
    <row r="705">
      <c r="D705" s="2"/>
    </row>
    <row r="706">
      <c r="D706" s="2"/>
    </row>
    <row r="707">
      <c r="D707" s="2"/>
    </row>
    <row r="708">
      <c r="D708" s="2"/>
    </row>
    <row r="709">
      <c r="D709" s="2"/>
    </row>
    <row r="710">
      <c r="D710" s="2"/>
    </row>
    <row r="711">
      <c r="D711" s="2"/>
    </row>
    <row r="712">
      <c r="D712" s="2"/>
    </row>
    <row r="713">
      <c r="D713" s="2"/>
    </row>
    <row r="714">
      <c r="D714" s="2"/>
    </row>
    <row r="715">
      <c r="D715" s="2"/>
    </row>
    <row r="716">
      <c r="D716" s="2"/>
    </row>
    <row r="717">
      <c r="D717" s="2"/>
    </row>
    <row r="718">
      <c r="D718" s="2"/>
    </row>
    <row r="719">
      <c r="D719" s="2"/>
    </row>
    <row r="720">
      <c r="D720" s="2"/>
    </row>
    <row r="721">
      <c r="D721" s="2"/>
    </row>
    <row r="722">
      <c r="D722" s="2"/>
    </row>
    <row r="723">
      <c r="D723" s="2"/>
    </row>
    <row r="724">
      <c r="D724" s="2"/>
    </row>
    <row r="725">
      <c r="D725" s="2"/>
    </row>
    <row r="726">
      <c r="D726" s="2"/>
    </row>
    <row r="727">
      <c r="D727" s="2"/>
    </row>
    <row r="728">
      <c r="D728" s="2"/>
    </row>
    <row r="729">
      <c r="D729" s="2"/>
    </row>
    <row r="730">
      <c r="D730" s="2"/>
    </row>
    <row r="731">
      <c r="D731" s="2"/>
    </row>
    <row r="732">
      <c r="D732" s="2"/>
    </row>
    <row r="733">
      <c r="D733" s="2"/>
    </row>
    <row r="734">
      <c r="D734" s="2"/>
    </row>
    <row r="735">
      <c r="D735" s="2"/>
    </row>
    <row r="736">
      <c r="D736" s="2"/>
    </row>
    <row r="737">
      <c r="D737" s="2"/>
    </row>
    <row r="738">
      <c r="D738" s="2"/>
    </row>
    <row r="739">
      <c r="D739" s="2"/>
    </row>
    <row r="740">
      <c r="D740" s="2"/>
    </row>
    <row r="741">
      <c r="D741" s="2"/>
    </row>
    <row r="742">
      <c r="D742" s="2"/>
    </row>
    <row r="743">
      <c r="D743" s="2"/>
    </row>
    <row r="744">
      <c r="D744" s="2"/>
    </row>
    <row r="745">
      <c r="D745" s="2"/>
    </row>
    <row r="746">
      <c r="D746" s="2"/>
    </row>
    <row r="747">
      <c r="D747" s="2"/>
    </row>
    <row r="748">
      <c r="D748" s="2"/>
    </row>
    <row r="749">
      <c r="D749" s="2"/>
    </row>
    <row r="750">
      <c r="D750" s="2"/>
    </row>
    <row r="751">
      <c r="D751" s="2"/>
    </row>
    <row r="752">
      <c r="D752" s="2"/>
    </row>
    <row r="753">
      <c r="D753" s="2"/>
    </row>
    <row r="754">
      <c r="D754" s="2"/>
    </row>
    <row r="755">
      <c r="D755" s="2"/>
    </row>
    <row r="756">
      <c r="D756" s="2"/>
    </row>
    <row r="757">
      <c r="D757" s="2"/>
    </row>
    <row r="758">
      <c r="D758" s="2"/>
    </row>
    <row r="759">
      <c r="D759" s="2"/>
    </row>
    <row r="760">
      <c r="D760" s="2"/>
    </row>
    <row r="761">
      <c r="D761" s="2"/>
    </row>
    <row r="762">
      <c r="D762" s="2"/>
    </row>
    <row r="763">
      <c r="D763" s="2"/>
    </row>
    <row r="764">
      <c r="D764" s="2"/>
    </row>
    <row r="765">
      <c r="D765" s="2"/>
    </row>
    <row r="766">
      <c r="D766" s="2"/>
    </row>
    <row r="767">
      <c r="D767" s="2"/>
    </row>
    <row r="768">
      <c r="D768" s="2"/>
    </row>
    <row r="769">
      <c r="D769" s="2"/>
    </row>
    <row r="770">
      <c r="D770" s="2"/>
    </row>
    <row r="771">
      <c r="D771" s="2"/>
    </row>
    <row r="772">
      <c r="D772" s="2"/>
    </row>
    <row r="773">
      <c r="D773" s="2"/>
    </row>
    <row r="774">
      <c r="D774" s="2"/>
    </row>
    <row r="775">
      <c r="D775" s="2"/>
    </row>
    <row r="776">
      <c r="D776" s="2"/>
    </row>
    <row r="777">
      <c r="D777" s="2"/>
    </row>
    <row r="778">
      <c r="D778" s="2"/>
    </row>
    <row r="779">
      <c r="D779" s="2"/>
    </row>
    <row r="780">
      <c r="D780" s="2"/>
    </row>
    <row r="781">
      <c r="D781" s="2"/>
    </row>
    <row r="782">
      <c r="D782" s="2"/>
    </row>
    <row r="783">
      <c r="D783" s="2"/>
    </row>
    <row r="784">
      <c r="D784" s="2"/>
    </row>
    <row r="785">
      <c r="D785" s="2"/>
    </row>
    <row r="786">
      <c r="D786" s="2"/>
    </row>
    <row r="787">
      <c r="D787" s="2"/>
    </row>
    <row r="788">
      <c r="D788" s="2"/>
    </row>
    <row r="789">
      <c r="D789" s="2"/>
    </row>
    <row r="790">
      <c r="D790" s="2"/>
    </row>
    <row r="791">
      <c r="D791" s="2"/>
    </row>
    <row r="792">
      <c r="D792" s="2"/>
    </row>
    <row r="793">
      <c r="D793" s="2"/>
    </row>
    <row r="794">
      <c r="D794" s="2"/>
    </row>
    <row r="795">
      <c r="D795" s="2"/>
    </row>
    <row r="796">
      <c r="D796" s="2"/>
    </row>
    <row r="797">
      <c r="D797" s="2"/>
    </row>
    <row r="798">
      <c r="D798" s="2"/>
    </row>
    <row r="799">
      <c r="D799" s="2"/>
    </row>
    <row r="800">
      <c r="D800" s="2"/>
    </row>
    <row r="801">
      <c r="D801" s="2"/>
    </row>
    <row r="802">
      <c r="D802" s="2"/>
    </row>
    <row r="803">
      <c r="D803" s="2"/>
    </row>
    <row r="804">
      <c r="D804" s="2"/>
    </row>
    <row r="805">
      <c r="D805" s="2"/>
    </row>
    <row r="806">
      <c r="D806" s="2"/>
    </row>
    <row r="807">
      <c r="D807" s="2"/>
    </row>
    <row r="808">
      <c r="D808" s="2"/>
    </row>
    <row r="809">
      <c r="D809" s="2"/>
    </row>
    <row r="810">
      <c r="D810" s="2"/>
    </row>
    <row r="811">
      <c r="D811" s="2"/>
    </row>
    <row r="812">
      <c r="D812" s="2"/>
    </row>
    <row r="813">
      <c r="D813" s="2"/>
    </row>
    <row r="814">
      <c r="D814" s="2"/>
    </row>
    <row r="815">
      <c r="D815" s="2"/>
    </row>
    <row r="816">
      <c r="D816" s="2"/>
    </row>
    <row r="817">
      <c r="D817" s="2"/>
    </row>
    <row r="818">
      <c r="D818" s="2"/>
    </row>
    <row r="819">
      <c r="D819" s="2"/>
    </row>
    <row r="820">
      <c r="D820" s="2"/>
    </row>
    <row r="821">
      <c r="D821" s="2"/>
    </row>
    <row r="822">
      <c r="D822" s="2"/>
    </row>
    <row r="823">
      <c r="D823" s="2"/>
    </row>
    <row r="824">
      <c r="D824" s="2"/>
    </row>
    <row r="825">
      <c r="D825" s="2"/>
    </row>
    <row r="826">
      <c r="D826" s="2"/>
    </row>
    <row r="827">
      <c r="D827" s="2"/>
    </row>
    <row r="828">
      <c r="D828" s="2"/>
    </row>
    <row r="829">
      <c r="D829" s="2"/>
    </row>
    <row r="830">
      <c r="D830" s="2"/>
    </row>
    <row r="831">
      <c r="D831" s="2"/>
    </row>
    <row r="832">
      <c r="D832" s="2"/>
    </row>
    <row r="833">
      <c r="D833" s="2"/>
    </row>
    <row r="834">
      <c r="D834" s="2"/>
    </row>
    <row r="835">
      <c r="D835" s="2"/>
    </row>
    <row r="836">
      <c r="D836" s="2"/>
    </row>
    <row r="837">
      <c r="D837" s="2"/>
    </row>
    <row r="838">
      <c r="D838" s="2"/>
    </row>
    <row r="839">
      <c r="D839" s="2"/>
    </row>
    <row r="840">
      <c r="D840" s="2"/>
    </row>
    <row r="841">
      <c r="D841" s="2"/>
    </row>
    <row r="842">
      <c r="D842" s="2"/>
    </row>
    <row r="843">
      <c r="D843" s="2"/>
    </row>
    <row r="844">
      <c r="D844" s="2"/>
    </row>
    <row r="845">
      <c r="D845" s="2"/>
    </row>
    <row r="846">
      <c r="D846" s="2"/>
    </row>
    <row r="847">
      <c r="D847" s="2"/>
    </row>
    <row r="848">
      <c r="D848" s="2"/>
    </row>
    <row r="849">
      <c r="D849" s="2"/>
    </row>
    <row r="850">
      <c r="D850" s="2"/>
    </row>
    <row r="851">
      <c r="D851" s="2"/>
    </row>
    <row r="852">
      <c r="D852" s="2"/>
    </row>
    <row r="853">
      <c r="D853" s="2"/>
    </row>
    <row r="854">
      <c r="D854" s="2"/>
    </row>
    <row r="855">
      <c r="D855" s="2"/>
    </row>
    <row r="856">
      <c r="D856" s="2"/>
    </row>
    <row r="857">
      <c r="D857" s="2"/>
    </row>
    <row r="858">
      <c r="D858" s="2"/>
    </row>
    <row r="859">
      <c r="D859" s="2"/>
    </row>
    <row r="860">
      <c r="D860" s="2"/>
    </row>
    <row r="861">
      <c r="D861" s="2"/>
    </row>
    <row r="862">
      <c r="D862" s="2"/>
    </row>
    <row r="863">
      <c r="D863" s="2"/>
    </row>
    <row r="864">
      <c r="D864" s="2"/>
    </row>
    <row r="865">
      <c r="D865" s="2"/>
    </row>
    <row r="866">
      <c r="D866" s="2"/>
    </row>
    <row r="867">
      <c r="D867" s="2"/>
    </row>
    <row r="868">
      <c r="D868" s="2"/>
    </row>
    <row r="869">
      <c r="D869" s="2"/>
    </row>
    <row r="870">
      <c r="D870" s="2"/>
    </row>
    <row r="871">
      <c r="D871" s="2"/>
    </row>
    <row r="872">
      <c r="D872" s="2"/>
    </row>
    <row r="873">
      <c r="D873" s="2"/>
    </row>
    <row r="874">
      <c r="D874" s="2"/>
    </row>
    <row r="875">
      <c r="D875" s="2"/>
    </row>
    <row r="876">
      <c r="D876" s="2"/>
    </row>
    <row r="877">
      <c r="D877" s="2"/>
    </row>
    <row r="878">
      <c r="D878" s="2"/>
    </row>
    <row r="879">
      <c r="D879" s="2"/>
    </row>
    <row r="880">
      <c r="D880" s="2"/>
    </row>
    <row r="881">
      <c r="D881" s="2"/>
    </row>
    <row r="882">
      <c r="D882" s="2"/>
    </row>
    <row r="883">
      <c r="D883" s="2"/>
    </row>
    <row r="884">
      <c r="D884" s="2"/>
    </row>
    <row r="885">
      <c r="D885" s="2"/>
    </row>
    <row r="886">
      <c r="D886" s="2"/>
    </row>
    <row r="887">
      <c r="D887" s="2"/>
    </row>
    <row r="888">
      <c r="D888" s="2"/>
    </row>
    <row r="889">
      <c r="D889" s="2"/>
    </row>
    <row r="890">
      <c r="D890" s="2"/>
    </row>
    <row r="891">
      <c r="D891" s="2"/>
    </row>
    <row r="892">
      <c r="D892" s="2"/>
    </row>
    <row r="893">
      <c r="D893" s="2"/>
    </row>
    <row r="894">
      <c r="D894" s="2"/>
    </row>
    <row r="895">
      <c r="D895" s="2"/>
    </row>
    <row r="896">
      <c r="D896" s="2"/>
    </row>
    <row r="897">
      <c r="D897" s="2"/>
    </row>
    <row r="898">
      <c r="D898" s="2"/>
    </row>
    <row r="899">
      <c r="D899" s="2"/>
    </row>
    <row r="900">
      <c r="D900" s="2"/>
    </row>
    <row r="901">
      <c r="D901" s="2"/>
    </row>
    <row r="902">
      <c r="D902" s="2"/>
    </row>
    <row r="903">
      <c r="D903" s="2"/>
    </row>
    <row r="904">
      <c r="D904" s="2"/>
    </row>
    <row r="905">
      <c r="D905" s="2"/>
    </row>
    <row r="906">
      <c r="D906" s="2"/>
    </row>
    <row r="907">
      <c r="D907" s="2"/>
    </row>
    <row r="908">
      <c r="D908" s="2"/>
    </row>
    <row r="909">
      <c r="D909" s="2"/>
    </row>
    <row r="910">
      <c r="D910" s="2"/>
    </row>
    <row r="911">
      <c r="D911" s="2"/>
    </row>
    <row r="912">
      <c r="D912" s="2"/>
    </row>
    <row r="913">
      <c r="D913" s="2"/>
    </row>
    <row r="914">
      <c r="D914" s="2"/>
    </row>
    <row r="915">
      <c r="D915" s="2"/>
    </row>
    <row r="916">
      <c r="D916" s="2"/>
    </row>
    <row r="917">
      <c r="D917" s="2"/>
    </row>
    <row r="918">
      <c r="D918" s="2"/>
    </row>
    <row r="919">
      <c r="D919" s="2"/>
    </row>
    <row r="920">
      <c r="D920" s="2"/>
    </row>
    <row r="921">
      <c r="D921" s="2"/>
    </row>
    <row r="922">
      <c r="D922" s="2"/>
    </row>
    <row r="923">
      <c r="D923" s="2"/>
    </row>
    <row r="924">
      <c r="D924" s="2"/>
    </row>
    <row r="925">
      <c r="D925" s="2"/>
    </row>
    <row r="926">
      <c r="D926" s="2"/>
    </row>
    <row r="927">
      <c r="D927" s="2"/>
    </row>
    <row r="928">
      <c r="D928" s="2"/>
    </row>
    <row r="929">
      <c r="D929" s="2"/>
    </row>
    <row r="930">
      <c r="D930" s="2"/>
    </row>
    <row r="931">
      <c r="D931" s="2"/>
    </row>
    <row r="932">
      <c r="D932" s="2"/>
    </row>
    <row r="933">
      <c r="D933" s="2"/>
    </row>
    <row r="934">
      <c r="D934" s="2"/>
    </row>
    <row r="935">
      <c r="D935" s="2"/>
    </row>
    <row r="936">
      <c r="D936" s="2"/>
    </row>
    <row r="937">
      <c r="D937" s="2"/>
    </row>
    <row r="938">
      <c r="D938" s="2"/>
    </row>
    <row r="939">
      <c r="D939" s="2"/>
    </row>
    <row r="940">
      <c r="D940" s="2"/>
    </row>
    <row r="941">
      <c r="D941" s="2"/>
    </row>
    <row r="942">
      <c r="D942" s="2"/>
    </row>
    <row r="943">
      <c r="D943" s="2"/>
    </row>
    <row r="944">
      <c r="D944" s="2"/>
    </row>
    <row r="945">
      <c r="D945" s="2"/>
    </row>
    <row r="946">
      <c r="D946" s="2"/>
    </row>
    <row r="947">
      <c r="D947" s="2"/>
    </row>
    <row r="948">
      <c r="D948" s="2"/>
    </row>
    <row r="949">
      <c r="D949" s="2"/>
    </row>
    <row r="950">
      <c r="D950" s="2"/>
    </row>
    <row r="951">
      <c r="D951" s="2"/>
    </row>
    <row r="952">
      <c r="D952" s="2"/>
    </row>
    <row r="953">
      <c r="D953" s="2"/>
    </row>
    <row r="954">
      <c r="D954" s="2"/>
    </row>
    <row r="955">
      <c r="D955" s="2"/>
    </row>
    <row r="956">
      <c r="D956" s="2"/>
    </row>
    <row r="957">
      <c r="D957" s="2"/>
    </row>
    <row r="958">
      <c r="D958" s="2"/>
    </row>
    <row r="959">
      <c r="D959" s="2"/>
    </row>
    <row r="960">
      <c r="D960" s="2"/>
    </row>
    <row r="961">
      <c r="D961" s="2"/>
    </row>
    <row r="962">
      <c r="D962" s="2"/>
    </row>
    <row r="963">
      <c r="D963" s="2"/>
    </row>
    <row r="964">
      <c r="D964" s="2"/>
    </row>
    <row r="965">
      <c r="D965" s="2"/>
    </row>
    <row r="966">
      <c r="D966" s="2"/>
    </row>
    <row r="967">
      <c r="D967" s="2"/>
    </row>
    <row r="968">
      <c r="D968" s="2"/>
    </row>
    <row r="969">
      <c r="D969" s="2"/>
    </row>
    <row r="970">
      <c r="D970" s="2"/>
    </row>
    <row r="971">
      <c r="D971" s="2"/>
    </row>
    <row r="972">
      <c r="D972" s="2"/>
    </row>
    <row r="973">
      <c r="D973" s="2"/>
    </row>
    <row r="974">
      <c r="D974" s="2"/>
    </row>
    <row r="975">
      <c r="D975" s="2"/>
    </row>
    <row r="976">
      <c r="D976" s="2"/>
    </row>
    <row r="977">
      <c r="D977" s="2"/>
    </row>
    <row r="978">
      <c r="D978" s="2"/>
    </row>
    <row r="979">
      <c r="D979" s="2"/>
    </row>
    <row r="980">
      <c r="D980" s="2"/>
    </row>
    <row r="981">
      <c r="D981" s="2"/>
    </row>
    <row r="982">
      <c r="D982" s="2"/>
    </row>
    <row r="983">
      <c r="D983" s="2"/>
    </row>
    <row r="984">
      <c r="D984" s="2"/>
    </row>
    <row r="985">
      <c r="D985" s="2"/>
    </row>
    <row r="986">
      <c r="D986" s="2"/>
    </row>
    <row r="987">
      <c r="D987" s="2"/>
    </row>
    <row r="988">
      <c r="D988" s="2"/>
    </row>
    <row r="989">
      <c r="D989" s="2"/>
    </row>
    <row r="990">
      <c r="D990" s="2"/>
    </row>
    <row r="991">
      <c r="D991" s="2"/>
    </row>
    <row r="992">
      <c r="D992" s="2"/>
    </row>
    <row r="993">
      <c r="D993" s="2"/>
    </row>
    <row r="994">
      <c r="D994" s="2"/>
    </row>
    <row r="995">
      <c r="D995" s="2"/>
    </row>
    <row r="996">
      <c r="D996" s="2"/>
    </row>
    <row r="997">
      <c r="D997" s="2"/>
    </row>
    <row r="998">
      <c r="D998" s="2"/>
    </row>
    <row r="999">
      <c r="D999" s="2"/>
    </row>
    <row r="1000">
      <c r="D1000" s="2"/>
    </row>
    <row r="1001">
      <c r="D1001" s="2"/>
    </row>
    <row r="1002">
      <c r="D1002" s="2"/>
    </row>
    <row r="1003">
      <c r="D1003" s="2"/>
    </row>
    <row r="1004">
      <c r="D1004" s="2"/>
    </row>
    <row r="1005">
      <c r="D1005" s="2"/>
    </row>
    <row r="1006">
      <c r="D1006" s="2"/>
    </row>
    <row r="1007">
      <c r="D1007" s="2"/>
    </row>
    <row r="1008">
      <c r="D1008" s="2"/>
    </row>
    <row r="1009">
      <c r="D1009" s="2"/>
    </row>
    <row r="1010">
      <c r="D1010" s="2"/>
    </row>
    <row r="1011">
      <c r="D1011" s="2"/>
    </row>
    <row r="1012">
      <c r="D1012" s="2"/>
    </row>
    <row r="1013">
      <c r="D1013" s="2"/>
    </row>
    <row r="1014">
      <c r="D1014" s="2"/>
    </row>
    <row r="1015">
      <c r="D1015" s="2"/>
    </row>
    <row r="1016">
      <c r="D1016" s="2"/>
    </row>
    <row r="1017">
      <c r="D1017" s="2"/>
    </row>
    <row r="1018">
      <c r="D1018" s="2"/>
    </row>
    <row r="1019">
      <c r="D1019" s="2"/>
    </row>
    <row r="1020">
      <c r="D1020" s="2"/>
    </row>
    <row r="1021">
      <c r="D1021" s="2"/>
    </row>
    <row r="1022">
      <c r="D1022" s="2"/>
    </row>
    <row r="1023">
      <c r="D1023" s="2"/>
    </row>
    <row r="1024">
      <c r="D1024" s="2"/>
    </row>
    <row r="1025">
      <c r="D1025" s="2"/>
    </row>
    <row r="1026">
      <c r="D1026" s="2"/>
    </row>
    <row r="1027">
      <c r="D1027" s="2"/>
    </row>
    <row r="1028">
      <c r="D1028" s="2"/>
    </row>
    <row r="1029">
      <c r="D1029" s="2"/>
    </row>
    <row r="1030">
      <c r="D1030" s="2"/>
    </row>
    <row r="1031">
      <c r="D1031" s="2"/>
    </row>
    <row r="1032">
      <c r="D1032" s="2"/>
    </row>
    <row r="1033">
      <c r="D1033" s="2"/>
    </row>
    <row r="1034">
      <c r="D1034" s="2"/>
    </row>
    <row r="1035">
      <c r="D1035" s="2"/>
    </row>
    <row r="1036">
      <c r="D1036" s="2"/>
    </row>
    <row r="1037">
      <c r="D1037" s="2"/>
    </row>
    <row r="1038">
      <c r="D1038" s="2"/>
    </row>
    <row r="1039">
      <c r="D1039" s="2"/>
    </row>
    <row r="1040">
      <c r="D1040" s="2"/>
    </row>
    <row r="1041">
      <c r="D1041" s="2"/>
    </row>
    <row r="1042">
      <c r="D1042" s="2"/>
    </row>
    <row r="1043">
      <c r="D1043" s="2"/>
    </row>
    <row r="1044">
      <c r="D1044" s="2"/>
    </row>
    <row r="1045">
      <c r="D1045" s="2"/>
    </row>
    <row r="1046">
      <c r="D1046" s="2"/>
    </row>
    <row r="1047">
      <c r="D1047" s="2"/>
    </row>
    <row r="1048">
      <c r="D1048" s="2"/>
    </row>
    <row r="1049">
      <c r="D1049" s="2"/>
    </row>
    <row r="1050">
      <c r="D1050" s="2"/>
    </row>
    <row r="1051">
      <c r="D1051" s="2"/>
    </row>
    <row r="1052">
      <c r="D1052" s="2"/>
    </row>
    <row r="1053">
      <c r="D1053" s="2"/>
    </row>
    <row r="1054">
      <c r="D1054" s="2"/>
    </row>
    <row r="1055">
      <c r="D1055" s="2"/>
    </row>
    <row r="1056">
      <c r="D1056" s="2"/>
    </row>
    <row r="1057">
      <c r="D1057" s="2"/>
    </row>
    <row r="1058">
      <c r="D1058" s="2"/>
    </row>
    <row r="1059">
      <c r="D1059" s="2"/>
    </row>
    <row r="1060">
      <c r="D1060" s="2"/>
    </row>
    <row r="1061">
      <c r="D1061" s="2"/>
    </row>
    <row r="1062">
      <c r="D1062" s="2"/>
    </row>
    <row r="1063">
      <c r="D1063" s="2"/>
    </row>
  </sheetData>
  <hyperlinks>
    <hyperlink r:id="rId1" ref="F3"/>
    <hyperlink r:id="rId2" ref="F4"/>
    <hyperlink r:id="rId3" ref="F5"/>
    <hyperlink r:id="rId4" ref="F6"/>
    <hyperlink r:id="rId5" ref="F103"/>
  </hyperlinks>
  <drawing r:id="rId6"/>
</worksheet>
</file>